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9180" windowHeight="7935" activeTab="2"/>
  </bookViews>
  <sheets>
    <sheet name="ELECTRIFICACION" sheetId="1" r:id="rId1"/>
    <sheet name="ENERGIA ALTERNA" sheetId="2" r:id="rId2"/>
    <sheet name="TOTAL" sheetId="3" r:id="rId3"/>
  </sheets>
  <definedNames>
    <definedName name="_xlnm.Print_Area" localSheetId="0">ELECTRIFICACION!$A$1:$O$33</definedName>
    <definedName name="_xlnm.Print_Area" localSheetId="1">'ENERGIA ALTERNA'!$A$1:$O$38</definedName>
    <definedName name="_xlnm.Print_Area" localSheetId="2">TOTAL!$A$1:$I$16</definedName>
  </definedNames>
  <calcPr calcId="144525"/>
</workbook>
</file>

<file path=xl/calcChain.xml><?xml version="1.0" encoding="utf-8"?>
<calcChain xmlns="http://schemas.openxmlformats.org/spreadsheetml/2006/main">
  <c r="I29" i="2" l="1"/>
  <c r="H29" i="2"/>
  <c r="G29" i="2"/>
  <c r="E37" i="2"/>
  <c r="F29" i="2"/>
  <c r="E23" i="1"/>
  <c r="E14" i="1"/>
  <c r="F15" i="3"/>
  <c r="G15" i="3"/>
  <c r="H15" i="3"/>
  <c r="E29" i="2"/>
  <c r="F37" i="2"/>
  <c r="G37" i="2"/>
  <c r="H37" i="2"/>
  <c r="I37" i="2"/>
  <c r="F25" i="2"/>
  <c r="G25" i="2"/>
  <c r="G38" i="2"/>
  <c r="H25" i="2"/>
  <c r="I25" i="2"/>
  <c r="E18" i="1"/>
  <c r="E32" i="1"/>
  <c r="F32" i="1"/>
  <c r="G32" i="1"/>
  <c r="H32" i="1"/>
  <c r="I32" i="1"/>
  <c r="F29" i="1"/>
  <c r="G29" i="1"/>
  <c r="H29" i="1"/>
  <c r="I29" i="1"/>
  <c r="F23" i="1"/>
  <c r="G23" i="1"/>
  <c r="H23" i="1"/>
  <c r="I23" i="1"/>
  <c r="F18" i="1"/>
  <c r="G18" i="1"/>
  <c r="H18" i="1"/>
  <c r="I18" i="1"/>
  <c r="F14" i="1"/>
  <c r="G14" i="1"/>
  <c r="H14" i="1"/>
  <c r="I14" i="1"/>
  <c r="C14" i="1"/>
  <c r="D14" i="1"/>
  <c r="N32" i="1"/>
  <c r="D32" i="1"/>
  <c r="C32" i="1"/>
  <c r="N29" i="1"/>
  <c r="D29" i="1"/>
  <c r="D33" i="1"/>
  <c r="O7" i="1"/>
  <c r="C11" i="3"/>
  <c r="C15" i="3"/>
  <c r="C29" i="1"/>
  <c r="C33" i="1"/>
  <c r="B11" i="3"/>
  <c r="B15" i="3"/>
  <c r="N23" i="1"/>
  <c r="D23" i="1"/>
  <c r="C23" i="1"/>
  <c r="N18" i="1"/>
  <c r="D18" i="1"/>
  <c r="C18" i="1"/>
  <c r="N14" i="1"/>
  <c r="N25" i="2"/>
  <c r="N29" i="2"/>
  <c r="N37" i="2"/>
  <c r="D37" i="2"/>
  <c r="C37" i="2"/>
  <c r="D29" i="2"/>
  <c r="C29" i="2"/>
  <c r="D25" i="2"/>
  <c r="D38" i="2"/>
  <c r="O7" i="2"/>
  <c r="C12" i="3"/>
  <c r="C25" i="2"/>
  <c r="C38" i="2"/>
  <c r="B12" i="3"/>
  <c r="N38" i="2"/>
  <c r="N33" i="1"/>
  <c r="E29" i="1"/>
  <c r="F38" i="2"/>
  <c r="E12" i="3"/>
  <c r="E15" i="3"/>
  <c r="E25" i="2"/>
  <c r="I38" i="2"/>
  <c r="H38" i="2"/>
  <c r="E38" i="2"/>
  <c r="D12" i="3"/>
  <c r="G33" i="1"/>
  <c r="F33" i="1"/>
  <c r="I33" i="1"/>
  <c r="H33" i="1"/>
  <c r="E33" i="1"/>
  <c r="D11" i="3"/>
  <c r="D15" i="3"/>
</calcChain>
</file>

<file path=xl/sharedStrings.xml><?xml version="1.0" encoding="utf-8"?>
<sst xmlns="http://schemas.openxmlformats.org/spreadsheetml/2006/main" count="316" uniqueCount="148">
  <si>
    <t>OBRA O ACCIÓN A REALIZAR</t>
  </si>
  <si>
    <t>ENTIDAD</t>
  </si>
  <si>
    <t>MUNICIPIO</t>
  </si>
  <si>
    <t>LOCALIDAD</t>
  </si>
  <si>
    <t xml:space="preserve">UBICACIÓN </t>
  </si>
  <si>
    <t>METAS</t>
  </si>
  <si>
    <t>BENEFICIARIOS</t>
  </si>
  <si>
    <t>BCS</t>
  </si>
  <si>
    <t>HAB</t>
  </si>
  <si>
    <t>COSTO TOTAL DE LA OBRA</t>
  </si>
  <si>
    <t>OBSERVACIONES</t>
  </si>
  <si>
    <t>COMONDÚ</t>
  </si>
  <si>
    <t>SECRETARÍA DEL TRABAJO Y DESARROLLO SOCIAL</t>
  </si>
  <si>
    <t>SUBSECRETARÍA DE DESARROLLO SOCIAL Y HUMANO</t>
  </si>
  <si>
    <t>100% GOB DEL EDO</t>
  </si>
  <si>
    <t>LORETO</t>
  </si>
  <si>
    <t>AMP. R.D. COL. PARAISO II</t>
  </si>
  <si>
    <t>MULEGE</t>
  </si>
  <si>
    <t>SE INSTALARAN 26 POSTES Y 32 TRANSFORMADORES (31 DE 37.5 Y 1 DE 15 KVA) PARA CONSTRUIR 2.414 KM DE LINEA PRIMARIA Y 0.330 KM DE LINEA SECUNDARIA</t>
  </si>
  <si>
    <t>50 % GOB DEL EDO                                                          50% AYTO.</t>
  </si>
  <si>
    <t>AMP. R.D. COL. LOMA AZUL (COL LOMA BONITA)</t>
  </si>
  <si>
    <t>HEROICA MULEGE</t>
  </si>
  <si>
    <t>SE INSTLARAN 6 POSTES Y 1 TRANSFORMADOR DE 75 KVA PARA CONSTRUIR 0.300 KM DE LINEA PRIMARIA</t>
  </si>
  <si>
    <t>AMP. R.D. BARRIO EL SALITRAL</t>
  </si>
  <si>
    <t>PUNTA ABREOJOS</t>
  </si>
  <si>
    <t>SE INSTALARAN 8 POSTES Y 2 TRANSFORMADORES DE 37.5 KVA PARA CONSTRUIR 0.380 KM DE LINEA PRIMARIA Y 0.200 KM DE LINEA SECUNDARIA</t>
  </si>
  <si>
    <t>AMP. R.D CALLES B E/ CALLE 4 Y DELFINES COL MIRAMAR</t>
  </si>
  <si>
    <t>SE INSTALARAN 6 POSTES Y 1 TRANSFORMADOR DE 37.5 KVA PARA CONSTRUIR 0.100 KM DE LINEA PRIMARIA Y 0.200 DE LINEA SECUNDARIA</t>
  </si>
  <si>
    <t>AMP. R.D CALLE C Y PROLONGACION DELFINES SECCION 2 COL MIRAMAR</t>
  </si>
  <si>
    <t>SE INSTALARAN 14 POSTES Y 2 TRANSFORMADORES DE 50 KVA C/U PARA CONSTRUIR 0.100 KM DE LINEA PRIMARIA Y 0.500 KM DE LINEA SECUNDARIA</t>
  </si>
  <si>
    <t>AMP. R.D CALLE MARLIN, CORAL Y GAVIOTAS SECCION 3 COL. MIRAMAR</t>
  </si>
  <si>
    <t>AMP. R.D. COL. SAN ISIDRO LABRADOR  3a ETAPA</t>
  </si>
  <si>
    <t>CIUDAD CONSTITUCION</t>
  </si>
  <si>
    <t>SE INSTALARAN 14 POSTES 2 TRANSFORMADORES DE 50 KVA C/U PARA CONSTRUIR 0.1000 KM DE LINEA PRIMARIA Y 0.500 KM DE LINEA SECUNDARIA</t>
  </si>
  <si>
    <t>AMP. R.D COL. 4 DE MARZO / CIUDAD CONSTITUCION</t>
  </si>
  <si>
    <t>AMP. R.D. POBLADO</t>
  </si>
  <si>
    <t>VILLA HIDALGO</t>
  </si>
  <si>
    <t>SE INSTALARAN 10 POSTES Y 1 TRANSFORMADOR DE 25 KVA PARA CONSTRUIR 0.250KM DE LINEA PRIMARIA Y 0.300 KM DE LINA SECUNDARIA</t>
  </si>
  <si>
    <t>EJIDO JOSEFA ORTIZ DE DOMINGUEZ</t>
  </si>
  <si>
    <t>SE INSTALARAN 6 POSTES Y 1 TRANSFORMADOR DE 25 KVA PARA CONSTRUIR 0.090 KM DE LINEA PRIMARIA Y 0.195 KM DE LINEA SECUNDARIA</t>
  </si>
  <si>
    <t>AMP. R.D. COL. LAGUNITAS 2a ETAPA</t>
  </si>
  <si>
    <t>LA PAZ</t>
  </si>
  <si>
    <t>SE INSTALARAN 7 POSTES Y 2 TRANSFORMADORES DE 25 KVA C/U PARA CONSTRUIR 0.390 KM DE LINEA PRIMARIA Y 0.270 KM DE LINEA SECUNDARIA</t>
  </si>
  <si>
    <t>SE INSTALARAN 7 POSTES Y 1 TRANSFORMADOR DE 25 KVA PARA CONSTRUIR 0.105 KM DE MEDIA TENSION Y 0.145 KM DE BAJA TENSION</t>
  </si>
  <si>
    <t xml:space="preserve">AMP. R.D. EL CIEN / SAN HILARIO </t>
  </si>
  <si>
    <t>SE INSTALARA 1 TRANSFORMADOR  DE 25 KVA PARA CONSTRUIR 0.150 KM DE LINEA PRIMERIA</t>
  </si>
  <si>
    <t>AMP. R.D. CALLE CUARZO /  ATRANCITA Y TURBA, CON. PITAHAYA VALLE DORADO</t>
  </si>
  <si>
    <t>SE INSTALARAN 2 POSTES Y 1 TRANSFORMADOR DE 25 KVA PARA CONSTRUIR 0.150 KM DE LINEA PRIMARIA</t>
  </si>
  <si>
    <t>AMP. R.D POBLADO</t>
  </si>
  <si>
    <t>EL SARGENTO</t>
  </si>
  <si>
    <t>AMP. R.D. COL. VISTA HERMOSA SM 9</t>
  </si>
  <si>
    <t>LOS CABOS</t>
  </si>
  <si>
    <t>SAN JOSE DEL CABO</t>
  </si>
  <si>
    <t>SE INSTALARAN 24 POSTES Y 21 TRANSFORMADORES (18 TRANSFORMADORES DE 15 KVA Y 3 TRANSFORMADORES DE 25 KVA) PARA CONSTRUIR 0.989 KM DE LINEA PRIMARIA</t>
  </si>
  <si>
    <t>AMP. R.D. COL. EJIDAL  (ANTES LA BALLENA) 1a ETAPA</t>
  </si>
  <si>
    <t>SE INSTALARAN 29 POSTES Y 43 TRANSFORMADORES (14 TRANSFORMADORES DE 50 KVA Y 29 TRANSFORMADORE DE 37.5 KVA) PARA CONSTRUIR 2.395 KM DE LINEA PRIMARIA Y 1.115 KM DE LINEA SECUNDARIA</t>
  </si>
  <si>
    <t xml:space="preserve">MONTO FISE 2018:         </t>
  </si>
  <si>
    <t>VILLA ALBERTO ALVARADO</t>
  </si>
  <si>
    <t>SE INSTALARAN 16 POSTTES Y 3 TRANSFORMADORES DE 50 KVA C/U PARA CONSTRUIR 0.622 KM DE LINEA PRIMARIA Y 0.520 KM DE LINEA SECUNDARIA</t>
  </si>
  <si>
    <t>SE INSTALARAN 2 POSTES Y 1 TRANSFORMADOR DE 25 KVA PARA CONSTRUIR 0.155 KM DE LINEA PRIMARIA Y 0.110 KM DE LINEA SECUNDARIA</t>
  </si>
  <si>
    <t xml:space="preserve">100 % GOB DEL EDO                                                          </t>
  </si>
  <si>
    <t>TOTAL</t>
  </si>
  <si>
    <t>ELECTRIFICACIÓN MEDIANTE INSTALACIÓN DE SISTEMAS FOTOVOLTAICOS DE ILUMINACIÓN BÁSICA EN 6 RANCHOS DE LA ZONA SAN ISIDRO</t>
  </si>
  <si>
    <t>ZONA SAN ISIDRO</t>
  </si>
  <si>
    <t>SE INSTALARÁ UN MÓDULO SOLAR DE 150 WATTS, UN CONTRALADOR DE 10 AMPERES, UNA CAJA DE FUSIBLE DE 5 AMPERES, UN INVERSOR DE 500 WATTS, UNA BATERÍA MODELO L31T/S DE 105 AMPERES (12 VOLTIOS), CABLES, SOPORTE TUBULAR Y ACCESORIOS</t>
  </si>
  <si>
    <t>ELECTRIFICACIÓN MEDIANTE INSTALACIÓN DE SISTEMAS FOTOVOLTAICOS DE ILUMINACIÓN BÁSICA EN 5 RANCHOS DE LA ZONA TEPENTÚ</t>
  </si>
  <si>
    <t>ZONA TEPENTÚ</t>
  </si>
  <si>
    <t>ELECTRIFICACIÓN MEDIANTE INSTALACIÓN DE SISTEMAS FOTOVOLTAICOS DE ILUMINACIÓN BÁSICA EN 5 RANCHOS DE LA ZONA SAN JOSÉ DE GUAJADEMI</t>
  </si>
  <si>
    <t>ZONA SAN JOSÉ DE GUAJADEMI</t>
  </si>
  <si>
    <t>SE INSTALARÁ UN MÓDULO SOLAR DE 150W ATTS, UN CONTRALADOR DE 10 AMPERES, UNA CAJA DE FUSIBLE DE 5 AMPERES, UN INVERSOR DE 500 WATTS, UNA BATERÍA MODELO L31T/S DE 105 AMPERES (12 VOLTIOS), CABLES, SOPORTE TUBULAR Y ACCESORIOS</t>
  </si>
  <si>
    <t>ELECTRIFICACIÓN MEDIANTE INSTALACIÓN DE SISTEMAS FOTOVOLTAICOS DE ILUMINACIÓN BÁSICA EN 5 RANCHOS DE LA ZONA SAN JOSÉ DE COMONDÚ</t>
  </si>
  <si>
    <t>ZONA SAN JOSÉ DE COMONDÚ</t>
  </si>
  <si>
    <t>SE INSTALARÁ UN MÓDULO SOLAR DE 150 ATTS, UN CONTRALADOR DE 10 AMPERES, UNA CAJA DE FUSIBLE DE 5 AMPERES, UN INVERSOR DE 500 WATTS, UNA BATERÍA MODELO L31T/S DE 105 AMPERES (12 VOLTIOS), CABLES, SOPORTE TUBULAR Y ACCESORIOS</t>
  </si>
  <si>
    <t>ZONA SAN MIGUEL DE COMONDÚ</t>
  </si>
  <si>
    <t>ELECTRIFICACIÓN MEDIANTE INSTALACIÓN DE SISTEMAS FOTOVOLTAICOS DE ILUMINACIÓN BÁSICA EN 5 RANCHOS DE LA ZONA ISLA CABO SAN LÁZARO</t>
  </si>
  <si>
    <t>ZONA CABO SAN LÁZARO</t>
  </si>
  <si>
    <t>ELECTRIFICACIÓN MEDIANTE INSTALACIÓN DE SISTEMAS FOTOVOLTAICOS DE ILUMINACIÓN BÁSICA EN 6 RANCHOS DE LA ZONA SAN DIONICIO DE QUEPO</t>
  </si>
  <si>
    <t>ZONA SAN DIONICIO DE QUEPO</t>
  </si>
  <si>
    <t>ELECTRIFICACIÓN MEDIANTE INSTALACIÓN DE SISTEMAS FOTOVOLTAICOS DE ILUMINACIÓN BÁSICA EN 5 RANCHOS DE LA ZONA EL SAUCE</t>
  </si>
  <si>
    <t>ZONA EL SAUCE</t>
  </si>
  <si>
    <t>ELECTRIFICACIÓN MEDIANTE INSTALACIÓN DE SISTEMAS FOTOVOLTAICOS DE ILUMINACIÓN BÁSICA EN 5 RANCHOS DE LA ZONA LA PURÍSIMA</t>
  </si>
  <si>
    <t>ZONA LA PURÍSIMA</t>
  </si>
  <si>
    <t>ADQUISICIÓN DE UN GRUPO ELECTRÓGENO GENERADOR DE ENERGÍA ELÉCTRICA</t>
  </si>
  <si>
    <t xml:space="preserve">BAHÍA MAGDALENA </t>
  </si>
  <si>
    <t>SE INSTALARÁ GENERADOR CATTERPILLAR GEP88 CON UNA POTENCIA DE 80 KW (88 KVA) USO EMERGENTE, 72 KW (88 KVA) EN USO PRIMARIO, DIESEL, TABLERO DE CONTROL, UN TANQUE DE COMBUSTIBLE EN LA BASE CON CAPACIDAD DE 219 LITROS Y SILENCIADOR TIPO INDUSTRIAL</t>
  </si>
  <si>
    <t>ELECTRIFICACIÓN MEDIANTE INSTALACIÓN DE SISTEMAS FOTOVOLTAICOS DE ILUMINACIÓN BÁSICA EN 3 RANCHOS DE LA ZONA SAN LUIS GONZAGA</t>
  </si>
  <si>
    <t>ZONA SAN LUIS GONZAGA</t>
  </si>
  <si>
    <t>PUERTO ALCATRAZ</t>
  </si>
  <si>
    <t>REHABILITACIÓN DEL GRUPO ELECTRÓGENO GENERADOR DE ENERGÍA ELÉCTRICA</t>
  </si>
  <si>
    <t>SAN LUIS GONZAGA</t>
  </si>
  <si>
    <t>REHABILITACIÓN DEL GENERADOR OLYMPIAN GEP44-5 DE 3 CIL, CON UNA POTENCIA DE 32 KW (35.2 KVA) EN USO PRIMARIO</t>
  </si>
  <si>
    <t>COMONDÚI</t>
  </si>
  <si>
    <t>CADEJÉ</t>
  </si>
  <si>
    <t>SE INSTALARÁ GENERADOR OLYMPIAN GEP65 CON UNA POTENCIA DE 60 KW (75 KVA) USO EMERGENTE, 55 KW (68 KVA) EN USO PRIMARIO, DIESEL, TABLERO DE CONTROL, UN TANQUE DE COMBUSTIBLE EN LA BASE CON CAPACIDAD DE 175 LITROS Y SILENCIADOR TIPO INDUSTRIAL</t>
  </si>
  <si>
    <t>ELECTRIFICACIÓN MEDIANTE INSTALACIÓN DE SISTEMAS FOTOVOLTAICOS DE ILUMINACIÓN BÁSICA EN 17 RANCHOS DE LA ZONA EL PELOTEADO</t>
  </si>
  <si>
    <t>ELECTRIFICACIÓN MEDIANTE INSTALACIÓN DE SISTEMAS FOTOVOLTAICOS DE ILUMINACIÓN BÁSICA EN 18 RANCHOS DE LA ZONA SAN JUAN B. LONDÓ</t>
  </si>
  <si>
    <t>SAN JUAN B. LONDÓ</t>
  </si>
  <si>
    <t>ELECTRIFICACIÓN MEDIANTE INSTALACIÓN DE SISTEMAS FOTOVOLTAICOS DE ILUMINACIÓN BÁSICA EN 15 RANCHOS DE LA COMUNIDAD DE EL JUNCALITO</t>
  </si>
  <si>
    <t>EL JUNCALITO</t>
  </si>
  <si>
    <t>ELECTRIFICACIÓN MEDIANTE INSTALACIÓN DE SISTEMAS FOTOVOLTAICOS DE ILUMINACIÓN BÁSICA EN 10 RANCHOS DE LA ZONA DE SAN FRANCISCO DE LA SIERRA</t>
  </si>
  <si>
    <t>MULEGÉ</t>
  </si>
  <si>
    <t>SAN FRANCISCO DE LA SIERRA</t>
  </si>
  <si>
    <t>ELECTRIFICACIÓN MEDIANTE INSTALACIÓN DE SISTEMAS FOTOVOLTAICOS DE ILUMINACIÓN BÁSICA EN 10 RANCHOS DE LA ZONA DE SANTA MARTHA</t>
  </si>
  <si>
    <t>SANTA MARTHA</t>
  </si>
  <si>
    <t>ELECTRIFICACIÓN MEDIANTE INSTALACIÓN DE SISTEMAS FOTOVOLTAICOS DE ILUMINACIÓN BÁSICA EN 10 RANCHOS DE LA ZONA DE SAN SEBASTÍAN</t>
  </si>
  <si>
    <t>SAN SEBASTÍAN</t>
  </si>
  <si>
    <t>ELECTRIFICACIÓN MEDIANTE INSTALACIÓN DE SISTEMAS FOTOVOLTAICOS DE ILUMINACIÓN BÁSICA EN 10 RANCHOS DE LA ZONA DE SAN JUAN DE LAS PILAS</t>
  </si>
  <si>
    <t>SAN JUAN DE LAS PILAS</t>
  </si>
  <si>
    <t>ELECTRIFICACIÓN MEDIANTE INSTALACIÓN DE SISTEMAS FOTOVOLTAICOS DE ILUMINACIÓN BÁSICA EN 10 RANCHOS DE LA ZONA DE SAN MIGUEL</t>
  </si>
  <si>
    <t>SAN MIGUEL</t>
  </si>
  <si>
    <t>EL DÁTIL</t>
  </si>
  <si>
    <t>REHABILITACIÓN DE UNA PLANTA DIESEL MARCA CUMMINS DE 60 KW EN EMERGENCIA</t>
  </si>
  <si>
    <t>SAN JOSÉ DE GRACIA</t>
  </si>
  <si>
    <t xml:space="preserve">REHABILITACIÓN DEL GENERADOR OLYMPIAN CON UNA POTENCIA DE 125 KW </t>
  </si>
  <si>
    <t>SUBTOTAL COMONDÚ</t>
  </si>
  <si>
    <t>SUBTOTAL LORETO</t>
  </si>
  <si>
    <t>SUBTOTAL MULEGÉ</t>
  </si>
  <si>
    <t>SUBTOTAL LA PAZ</t>
  </si>
  <si>
    <t>SUBTOTAL LOS CABOS</t>
  </si>
  <si>
    <t>GOBIERNO DEL ESTADO DE BAJA CALIFORNIA SUR</t>
  </si>
  <si>
    <t xml:space="preserve">100 % GOB DEL EDO                         </t>
  </si>
  <si>
    <t>PROYECTO DE ELECTRIFICACION CON RECURSOS FISE</t>
  </si>
  <si>
    <t>PROYECTOS DE ENERGÍA ALTERNA CON RECURSOS FISE</t>
  </si>
  <si>
    <t>SECRETARIA DE FINANZAS Y ADMINISTRACION</t>
  </si>
  <si>
    <t>SUBSECRETARIA DE FINANZAS</t>
  </si>
  <si>
    <t>DIRECCION DE POLITICA Y CONTROL PRESUPUESTARIO</t>
  </si>
  <si>
    <t>COORDINACION DE POLITICA PRESUPUESTAL</t>
  </si>
  <si>
    <t>CONCEPTOS</t>
  </si>
  <si>
    <t>ENERGÍA ALTERNA</t>
  </si>
  <si>
    <t>FISE</t>
  </si>
  <si>
    <t>PRESUPUESTO 2018</t>
  </si>
  <si>
    <t>APROBADO FISE</t>
  </si>
  <si>
    <t>MINISTRADO</t>
  </si>
  <si>
    <t>COMPROMETIDO</t>
  </si>
  <si>
    <t>DEVENGADO</t>
  </si>
  <si>
    <t>EJERCIDO</t>
  </si>
  <si>
    <t>PAGADO</t>
  </si>
  <si>
    <t>INDIRECTOS</t>
  </si>
  <si>
    <t>COSTO EVALUACION</t>
  </si>
  <si>
    <t>ELECTRIFICACIÓN C.F.E.</t>
  </si>
  <si>
    <t>100% GOB DEL EDO ADJUDICACIÓN DIRECTA POR $52,200</t>
  </si>
  <si>
    <t>100% GOB DEL EDO  ADJUDICACIÓN DIRECTA CONTRATO POR $61,966.36</t>
  </si>
  <si>
    <t>100% GOB DEL EDO  ADJUDICACIÓN DIRECTA POR $44,098.56</t>
  </si>
  <si>
    <t>COMPROMETIDO (MONTO DEL CONTRATO)</t>
  </si>
  <si>
    <t>DEVENGADO (AVANCE DE OBRA O SUMINISTRO)</t>
  </si>
  <si>
    <t>AMP. R.D. COL. LA PITAHAYA /SAN RAFAEL</t>
  </si>
  <si>
    <t>ELECTRIFICACIÓN MEDIANTE INSTALACIÓN DE SISTEMAS FOTOVOLTAICOS DE ILUMINACIÓN BÁSICA EN 5 RANCHOS DE LA ZONA SAN MIGUEL DE COMONDÚ</t>
  </si>
  <si>
    <t>PROYECTOS DE ELECTRIFICACIÓN FISE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</si>
</sst>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quot;$&quot;#,##0.00"/>
  </numFmts>
  <fonts count="25" x14ac:knownFonts="1">
    <font>
      <sz val="11"/>
      <color theme="1"/>
      <name val="Calibri"/>
      <family val="2"/>
      <scheme val="minor"/>
    </font>
    <font>
      <sz val="11"/>
      <color theme="1"/>
      <name val="Calibri"/>
      <family val="2"/>
      <scheme val="minor"/>
    </font>
    <font>
      <sz val="11"/>
      <color rgb="FF000000"/>
      <name val="Calibri"/>
      <family val="2"/>
      <charset val="204"/>
    </font>
    <font>
      <b/>
      <sz val="11"/>
      <color theme="1"/>
      <name val="Calibri"/>
      <family val="2"/>
      <scheme val="minor"/>
    </font>
    <font>
      <sz val="14"/>
      <color theme="1"/>
      <name val="Calibri"/>
      <family val="2"/>
      <scheme val="minor"/>
    </font>
    <font>
      <sz val="8"/>
      <color theme="1"/>
      <name val="Calibri"/>
      <family val="2"/>
      <scheme val="minor"/>
    </font>
    <font>
      <sz val="14"/>
      <color theme="1"/>
      <name val="Arial"/>
      <family val="2"/>
    </font>
    <font>
      <b/>
      <sz val="10"/>
      <color theme="1"/>
      <name val="Calibri"/>
      <family val="2"/>
      <scheme val="minor"/>
    </font>
    <font>
      <sz val="9"/>
      <color theme="1"/>
      <name val="Calibri"/>
      <family val="2"/>
      <scheme val="minor"/>
    </font>
    <font>
      <sz val="12"/>
      <color rgb="FF000000"/>
      <name val="Calibri"/>
      <family val="2"/>
      <scheme val="minor"/>
    </font>
    <font>
      <b/>
      <sz val="12"/>
      <color rgb="FF000000"/>
      <name val="Calibri"/>
      <family val="2"/>
      <scheme val="minor"/>
    </font>
    <font>
      <b/>
      <sz val="12"/>
      <color rgb="FFFFFFFF"/>
      <name val="Calibri"/>
      <family val="2"/>
      <scheme val="minor"/>
    </font>
    <font>
      <sz val="11"/>
      <color rgb="FF000000"/>
      <name val="Calibri"/>
      <family val="2"/>
      <scheme val="minor"/>
    </font>
    <font>
      <b/>
      <sz val="14"/>
      <color theme="1"/>
      <name val="Calibri"/>
      <family val="2"/>
      <scheme val="minor"/>
    </font>
    <font>
      <b/>
      <sz val="12"/>
      <color theme="1"/>
      <name val="Calibri"/>
      <family val="2"/>
      <scheme val="minor"/>
    </font>
    <font>
      <sz val="13"/>
      <color rgb="FF000000"/>
      <name val="Calibri"/>
      <family val="2"/>
      <scheme val="minor"/>
    </font>
    <font>
      <b/>
      <sz val="13"/>
      <color rgb="FFFFFFFF"/>
      <name val="Calibri"/>
      <family val="2"/>
      <scheme val="minor"/>
    </font>
    <font>
      <sz val="12"/>
      <name val="Calibri"/>
      <family val="2"/>
      <scheme val="minor"/>
    </font>
    <font>
      <sz val="12"/>
      <color theme="1"/>
      <name val="Calibri"/>
      <family val="2"/>
      <scheme val="minor"/>
    </font>
    <font>
      <sz val="11"/>
      <name val="Calibri"/>
      <family val="2"/>
      <scheme val="minor"/>
    </font>
    <font>
      <b/>
      <sz val="16"/>
      <color theme="1"/>
      <name val="Calibri"/>
      <family val="2"/>
      <scheme val="minor"/>
    </font>
    <font>
      <b/>
      <sz val="14"/>
      <color rgb="FF000000"/>
      <name val="Calibri"/>
      <family val="2"/>
    </font>
    <font>
      <b/>
      <sz val="11"/>
      <color rgb="FF000000"/>
      <name val="Calibri"/>
      <family val="2"/>
    </font>
    <font>
      <b/>
      <sz val="13"/>
      <color rgb="FF000000"/>
      <name val="Calibri"/>
      <family val="2"/>
    </font>
    <font>
      <b/>
      <sz val="10"/>
      <color rgb="FF000000"/>
      <name val="Calibri"/>
      <family val="2"/>
    </font>
  </fonts>
  <fills count="6">
    <fill>
      <patternFill patternType="none"/>
    </fill>
    <fill>
      <patternFill patternType="gray125"/>
    </fill>
    <fill>
      <patternFill patternType="solid">
        <fgColor rgb="FFE9EAF1"/>
        <bgColor indexed="64"/>
      </patternFill>
    </fill>
    <fill>
      <patternFill patternType="solid">
        <fgColor theme="4" tint="0.79998168889431442"/>
        <bgColor indexed="64"/>
      </patternFill>
    </fill>
    <fill>
      <patternFill patternType="solid">
        <fgColor theme="0"/>
        <bgColor indexed="64"/>
      </patternFill>
    </fill>
    <fill>
      <patternFill patternType="solid">
        <fgColor rgb="FF4A66A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right/>
      <top/>
      <bottom style="thin">
        <color rgb="FF000000"/>
      </bottom>
      <diagonal/>
    </border>
  </borders>
  <cellStyleXfs count="3">
    <xf numFmtId="0" fontId="0" fillId="0" borderId="0"/>
    <xf numFmtId="0" fontId="2" fillId="0" borderId="0"/>
    <xf numFmtId="0" fontId="1" fillId="0" borderId="0"/>
  </cellStyleXfs>
  <cellXfs count="117">
    <xf numFmtId="0" fontId="0" fillId="0" borderId="0" xfId="0"/>
    <xf numFmtId="0" fontId="0" fillId="0" borderId="0" xfId="0" applyBorder="1"/>
    <xf numFmtId="3" fontId="0" fillId="0" borderId="0" xfId="0" applyNumberFormat="1"/>
    <xf numFmtId="0" fontId="0" fillId="0" borderId="0" xfId="0" applyBorder="1" applyAlignment="1"/>
    <xf numFmtId="3" fontId="0" fillId="0" borderId="0" xfId="0" applyNumberFormat="1" applyBorder="1"/>
    <xf numFmtId="0" fontId="4" fillId="0" borderId="0" xfId="0" applyFont="1"/>
    <xf numFmtId="0" fontId="0" fillId="0" borderId="0" xfId="0" applyBorder="1" applyAlignment="1">
      <alignment horizontal="center" vertical="center"/>
    </xf>
    <xf numFmtId="4" fontId="0" fillId="0" borderId="0" xfId="0" applyNumberFormat="1"/>
    <xf numFmtId="0" fontId="0" fillId="0" borderId="0" xfId="0" applyBorder="1" applyAlignment="1">
      <alignment vertical="center" wrapText="1"/>
    </xf>
    <xf numFmtId="0" fontId="0" fillId="0" borderId="0" xfId="0" applyBorder="1" applyAlignment="1">
      <alignment horizontal="center" vertical="center" wrapText="1"/>
    </xf>
    <xf numFmtId="4" fontId="0" fillId="0" borderId="0" xfId="0" applyNumberFormat="1" applyBorder="1" applyAlignment="1">
      <alignment horizontal="center" vertical="center"/>
    </xf>
    <xf numFmtId="0" fontId="5" fillId="0" borderId="0" xfId="0" applyFont="1" applyBorder="1" applyAlignment="1">
      <alignment horizontal="left" vertical="center" wrapText="1"/>
    </xf>
    <xf numFmtId="3" fontId="0" fillId="0" borderId="0" xfId="0" applyNumberFormat="1" applyBorder="1" applyAlignment="1">
      <alignment horizontal="center" vertical="center"/>
    </xf>
    <xf numFmtId="4" fontId="6" fillId="0" borderId="0" xfId="0" applyNumberFormat="1" applyFont="1"/>
    <xf numFmtId="169" fontId="6" fillId="0" borderId="0" xfId="0" applyNumberFormat="1" applyFont="1"/>
    <xf numFmtId="0" fontId="0" fillId="0" borderId="0" xfId="0" applyBorder="1" applyAlignment="1">
      <alignment horizontal="center" vertical="center"/>
    </xf>
    <xf numFmtId="0" fontId="0" fillId="0" borderId="1" xfId="0" applyBorder="1" applyAlignment="1">
      <alignment horizontal="center" vertical="center"/>
    </xf>
    <xf numFmtId="0" fontId="7" fillId="0" borderId="0" xfId="0" applyFont="1"/>
    <xf numFmtId="169" fontId="0" fillId="0" borderId="0" xfId="0" applyNumberFormat="1"/>
    <xf numFmtId="4" fontId="0" fillId="0" borderId="0" xfId="0" applyNumberFormat="1" applyBorder="1" applyAlignment="1">
      <alignment horizontal="center" vertical="center"/>
    </xf>
    <xf numFmtId="0" fontId="8" fillId="0" borderId="0" xfId="0" applyFont="1" applyAlignment="1"/>
    <xf numFmtId="4" fontId="3" fillId="0" borderId="0" xfId="0" applyNumberFormat="1" applyFont="1" applyAlignment="1">
      <alignment vertical="top"/>
    </xf>
    <xf numFmtId="0" fontId="0" fillId="0" borderId="0" xfId="0" applyAlignment="1">
      <alignment horizont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4" fillId="0" borderId="0" xfId="0" applyFont="1" applyBorder="1"/>
    <xf numFmtId="3" fontId="4" fillId="0" borderId="0" xfId="0" applyNumberFormat="1" applyFont="1" applyBorder="1"/>
    <xf numFmtId="3" fontId="9" fillId="2" borderId="5" xfId="2" applyNumberFormat="1" applyFont="1" applyFill="1" applyBorder="1" applyAlignment="1">
      <alignment horizontal="left" vertical="center" wrapText="1" readingOrder="1"/>
    </xf>
    <xf numFmtId="3" fontId="9" fillId="3" borderId="5" xfId="2" applyNumberFormat="1" applyFont="1" applyFill="1" applyBorder="1" applyAlignment="1">
      <alignment horizontal="left" vertical="center" wrapText="1" readingOrder="1"/>
    </xf>
    <xf numFmtId="3" fontId="9" fillId="3" borderId="5" xfId="2" applyNumberFormat="1" applyFont="1" applyFill="1" applyBorder="1" applyAlignment="1">
      <alignment horizontal="center" vertical="center" wrapText="1" readingOrder="1"/>
    </xf>
    <xf numFmtId="3" fontId="3" fillId="4" borderId="1" xfId="0" applyNumberFormat="1" applyFont="1" applyFill="1" applyBorder="1" applyAlignment="1">
      <alignment horizontal="center" vertical="center"/>
    </xf>
    <xf numFmtId="0" fontId="0" fillId="4" borderId="2" xfId="0" applyFill="1" applyBorder="1" applyAlignment="1">
      <alignment horizontal="center" vertical="center" wrapText="1"/>
    </xf>
    <xf numFmtId="3" fontId="9" fillId="2" borderId="6" xfId="2" applyNumberFormat="1" applyFont="1" applyFill="1" applyBorder="1" applyAlignment="1">
      <alignment horizontal="left" vertical="center" wrapText="1" readingOrder="1"/>
    </xf>
    <xf numFmtId="3" fontId="9" fillId="2" borderId="6" xfId="2" applyNumberFormat="1" applyFont="1" applyFill="1" applyBorder="1" applyAlignment="1">
      <alignment horizontal="center" vertical="center" wrapText="1" readingOrder="1"/>
    </xf>
    <xf numFmtId="3" fontId="9" fillId="2" borderId="7" xfId="2" applyNumberFormat="1" applyFont="1" applyFill="1" applyBorder="1" applyAlignment="1">
      <alignment horizontal="left" vertical="center" wrapText="1" readingOrder="1"/>
    </xf>
    <xf numFmtId="0" fontId="0" fillId="4" borderId="1" xfId="0" applyFill="1" applyBorder="1" applyAlignment="1">
      <alignment horizontal="center" vertical="center" wrapText="1"/>
    </xf>
    <xf numFmtId="3" fontId="9" fillId="3" borderId="6" xfId="2" applyNumberFormat="1" applyFont="1" applyFill="1" applyBorder="1" applyAlignment="1">
      <alignment horizontal="left" vertical="center" wrapText="1" readingOrder="1"/>
    </xf>
    <xf numFmtId="3" fontId="10" fillId="4" borderId="1" xfId="2" applyNumberFormat="1" applyFont="1" applyFill="1" applyBorder="1" applyAlignment="1">
      <alignment horizontal="right" vertical="center" wrapText="1" readingOrder="1"/>
    </xf>
    <xf numFmtId="3" fontId="10" fillId="4" borderId="1" xfId="2" applyNumberFormat="1" applyFont="1" applyFill="1" applyBorder="1" applyAlignment="1">
      <alignment horizontal="center" vertical="center" wrapText="1" readingOrder="1"/>
    </xf>
    <xf numFmtId="0" fontId="11" fillId="5" borderId="8" xfId="2" applyFont="1" applyFill="1" applyBorder="1" applyAlignment="1">
      <alignment horizontal="center" vertical="center" wrapText="1" readingOrder="1"/>
    </xf>
    <xf numFmtId="3" fontId="12" fillId="2" borderId="5" xfId="2" applyNumberFormat="1" applyFont="1" applyFill="1" applyBorder="1" applyAlignment="1">
      <alignment horizontal="left" vertical="center" wrapText="1" readingOrder="1"/>
    </xf>
    <xf numFmtId="3" fontId="12" fillId="2" borderId="5" xfId="2" applyNumberFormat="1" applyFont="1" applyFill="1" applyBorder="1" applyAlignment="1">
      <alignment horizontal="center" vertical="center" wrapText="1" readingOrder="1"/>
    </xf>
    <xf numFmtId="3" fontId="12" fillId="2" borderId="5" xfId="2" applyNumberFormat="1" applyFont="1" applyFill="1" applyBorder="1" applyAlignment="1">
      <alignment vertical="center" wrapText="1" readingOrder="1"/>
    </xf>
    <xf numFmtId="3" fontId="12" fillId="3" borderId="5" xfId="2" applyNumberFormat="1" applyFont="1" applyFill="1" applyBorder="1" applyAlignment="1">
      <alignment horizontal="left" vertical="center" wrapText="1" readingOrder="1"/>
    </xf>
    <xf numFmtId="3" fontId="12" fillId="3" borderId="5" xfId="2" applyNumberFormat="1" applyFont="1" applyFill="1" applyBorder="1" applyAlignment="1">
      <alignment horizontal="center" vertical="center" wrapText="1" readingOrder="1"/>
    </xf>
    <xf numFmtId="3" fontId="12" fillId="2" borderId="6" xfId="2" applyNumberFormat="1" applyFont="1" applyFill="1" applyBorder="1" applyAlignment="1">
      <alignment horizontal="left" vertical="center" wrapText="1" readingOrder="1"/>
    </xf>
    <xf numFmtId="3" fontId="12" fillId="2" borderId="6" xfId="2" applyNumberFormat="1" applyFont="1" applyFill="1" applyBorder="1" applyAlignment="1">
      <alignment horizontal="center" vertical="center" wrapText="1" readingOrder="1"/>
    </xf>
    <xf numFmtId="3" fontId="12" fillId="2" borderId="6" xfId="2" applyNumberFormat="1" applyFont="1" applyFill="1" applyBorder="1" applyAlignment="1">
      <alignment vertical="center" wrapText="1" readingOrder="1"/>
    </xf>
    <xf numFmtId="0" fontId="0" fillId="4" borderId="1" xfId="0" applyFont="1" applyFill="1" applyBorder="1" applyAlignment="1">
      <alignment horizontal="center" vertical="center" wrapText="1"/>
    </xf>
    <xf numFmtId="3" fontId="12" fillId="2" borderId="7" xfId="2" applyNumberFormat="1" applyFont="1" applyFill="1" applyBorder="1" applyAlignment="1">
      <alignment horizontal="left" vertical="center" wrapText="1" readingOrder="1"/>
    </xf>
    <xf numFmtId="3" fontId="12" fillId="2" borderId="7" xfId="2" applyNumberFormat="1" applyFont="1" applyFill="1" applyBorder="1" applyAlignment="1">
      <alignment horizontal="center" vertical="center" wrapText="1" readingOrder="1"/>
    </xf>
    <xf numFmtId="3" fontId="12" fillId="2" borderId="7" xfId="2" applyNumberFormat="1" applyFont="1" applyFill="1" applyBorder="1" applyAlignment="1">
      <alignment vertical="center" wrapText="1" readingOrder="1"/>
    </xf>
    <xf numFmtId="3" fontId="12" fillId="3" borderId="6" xfId="2" applyNumberFormat="1" applyFont="1" applyFill="1" applyBorder="1" applyAlignment="1">
      <alignment horizontal="left" vertical="center" wrapText="1" readingOrder="1"/>
    </xf>
    <xf numFmtId="3" fontId="12" fillId="3" borderId="6" xfId="2" applyNumberFormat="1" applyFont="1" applyFill="1" applyBorder="1" applyAlignment="1">
      <alignment horizontal="center" vertical="center" wrapText="1" readingOrder="1"/>
    </xf>
    <xf numFmtId="0" fontId="0" fillId="0" borderId="1" xfId="0" applyFont="1" applyBorder="1" applyAlignment="1">
      <alignment horizontal="center" vertical="center"/>
    </xf>
    <xf numFmtId="4" fontId="13" fillId="0" borderId="1" xfId="0" applyNumberFormat="1" applyFont="1" applyBorder="1"/>
    <xf numFmtId="0" fontId="13" fillId="0" borderId="0" xfId="0" applyFont="1" applyBorder="1" applyAlignment="1">
      <alignment horizontal="center"/>
    </xf>
    <xf numFmtId="4" fontId="9" fillId="3" borderId="5" xfId="2" applyNumberFormat="1" applyFont="1" applyFill="1" applyBorder="1" applyAlignment="1">
      <alignment horizontal="right" vertical="center" wrapText="1" readingOrder="1"/>
    </xf>
    <xf numFmtId="4" fontId="9" fillId="2" borderId="6" xfId="2" applyNumberFormat="1" applyFont="1" applyFill="1" applyBorder="1" applyAlignment="1">
      <alignment horizontal="right" vertical="center" wrapText="1" readingOrder="1"/>
    </xf>
    <xf numFmtId="4" fontId="14" fillId="4" borderId="1" xfId="0" applyNumberFormat="1" applyFont="1" applyFill="1" applyBorder="1" applyAlignment="1">
      <alignment horizontal="right" vertical="center" wrapText="1"/>
    </xf>
    <xf numFmtId="4" fontId="9" fillId="2" borderId="7" xfId="2" applyNumberFormat="1" applyFont="1" applyFill="1" applyBorder="1" applyAlignment="1">
      <alignment horizontal="right" vertical="center" wrapText="1" readingOrder="1"/>
    </xf>
    <xf numFmtId="4" fontId="9" fillId="2" borderId="5" xfId="2" applyNumberFormat="1" applyFont="1" applyFill="1" applyBorder="1" applyAlignment="1">
      <alignment horizontal="right" vertical="center" wrapText="1" readingOrder="1"/>
    </xf>
    <xf numFmtId="4" fontId="9" fillId="3" borderId="6" xfId="2" applyNumberFormat="1" applyFont="1" applyFill="1" applyBorder="1" applyAlignment="1">
      <alignment horizontal="right" vertical="center" wrapText="1" readingOrder="1"/>
    </xf>
    <xf numFmtId="4" fontId="14" fillId="0" borderId="1" xfId="0" applyNumberFormat="1" applyFont="1" applyBorder="1" applyAlignment="1">
      <alignment horizontal="right" vertical="center"/>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4" borderId="2" xfId="0" applyFont="1" applyFill="1" applyBorder="1" applyAlignment="1">
      <alignment horizontal="center" vertical="center" wrapText="1"/>
    </xf>
    <xf numFmtId="49" fontId="15" fillId="2" borderId="5" xfId="2" applyNumberFormat="1" applyFont="1" applyFill="1" applyBorder="1" applyAlignment="1">
      <alignment horizontal="center" vertical="center" wrapText="1" readingOrder="1"/>
    </xf>
    <xf numFmtId="49" fontId="15" fillId="3" borderId="5" xfId="2" applyNumberFormat="1" applyFont="1" applyFill="1" applyBorder="1" applyAlignment="1">
      <alignment horizontal="center" vertical="center" wrapText="1" readingOrder="1"/>
    </xf>
    <xf numFmtId="0" fontId="16" fillId="5" borderId="9" xfId="2" applyFont="1" applyFill="1" applyBorder="1" applyAlignment="1">
      <alignment horizontal="center" vertical="center" wrapText="1" readingOrder="1"/>
    </xf>
    <xf numFmtId="3" fontId="16" fillId="5" borderId="8" xfId="2" applyNumberFormat="1" applyFont="1" applyFill="1" applyBorder="1" applyAlignment="1">
      <alignment horizontal="right" vertical="center" wrapText="1" readingOrder="1"/>
    </xf>
    <xf numFmtId="4" fontId="9" fillId="2" borderId="10" xfId="2" applyNumberFormat="1" applyFont="1" applyFill="1" applyBorder="1" applyAlignment="1">
      <alignment horizontal="right" vertical="center" wrapText="1" readingOrder="1"/>
    </xf>
    <xf numFmtId="4" fontId="10" fillId="4" borderId="1" xfId="2" applyNumberFormat="1" applyFont="1" applyFill="1" applyBorder="1" applyAlignment="1">
      <alignment horizontal="right" vertical="center" wrapText="1" readingOrder="1"/>
    </xf>
    <xf numFmtId="4" fontId="14" fillId="4" borderId="2" xfId="0" applyNumberFormat="1" applyFont="1" applyFill="1" applyBorder="1" applyAlignment="1">
      <alignment horizontal="right" vertical="center" wrapText="1"/>
    </xf>
    <xf numFmtId="4" fontId="15" fillId="2" borderId="5" xfId="2" applyNumberFormat="1" applyFont="1" applyFill="1" applyBorder="1" applyAlignment="1">
      <alignment horizontal="right" vertical="center" wrapText="1" readingOrder="1"/>
    </xf>
    <xf numFmtId="4" fontId="15" fillId="3" borderId="5" xfId="2" applyNumberFormat="1" applyFont="1" applyFill="1" applyBorder="1" applyAlignment="1">
      <alignment horizontal="right" vertical="center" wrapText="1" readingOrder="1"/>
    </xf>
    <xf numFmtId="4" fontId="17" fillId="2" borderId="6" xfId="2" applyNumberFormat="1" applyFont="1" applyFill="1" applyBorder="1" applyAlignment="1">
      <alignment horizontal="right" vertical="center" wrapText="1" readingOrder="1"/>
    </xf>
    <xf numFmtId="3" fontId="17" fillId="2" borderId="5" xfId="2" applyNumberFormat="1" applyFont="1" applyFill="1" applyBorder="1" applyAlignment="1">
      <alignment horizontal="left" vertical="center" wrapText="1" readingOrder="1"/>
    </xf>
    <xf numFmtId="4" fontId="17" fillId="2" borderId="5" xfId="2" applyNumberFormat="1" applyFont="1" applyFill="1" applyBorder="1" applyAlignment="1">
      <alignment horizontal="right" vertical="center" wrapText="1" readingOrder="1"/>
    </xf>
    <xf numFmtId="4" fontId="13" fillId="0" borderId="0" xfId="0" applyNumberFormat="1" applyFont="1"/>
    <xf numFmtId="0" fontId="14" fillId="0" borderId="0" xfId="0" applyFont="1"/>
    <xf numFmtId="4" fontId="14" fillId="0" borderId="0" xfId="0" applyNumberFormat="1" applyFont="1"/>
    <xf numFmtId="0" fontId="18" fillId="0" borderId="0" xfId="0" applyFont="1"/>
    <xf numFmtId="4" fontId="18" fillId="0" borderId="0" xfId="0" applyNumberFormat="1" applyFont="1"/>
    <xf numFmtId="3" fontId="19" fillId="2" borderId="5" xfId="2" applyNumberFormat="1" applyFont="1" applyFill="1" applyBorder="1" applyAlignment="1">
      <alignment vertical="center" wrapText="1" readingOrder="1"/>
    </xf>
    <xf numFmtId="0" fontId="20" fillId="0" borderId="0" xfId="0" applyFont="1" applyAlignment="1">
      <alignment horizontal="center"/>
    </xf>
    <xf numFmtId="0" fontId="0" fillId="4" borderId="1" xfId="0" applyFont="1" applyFill="1" applyBorder="1" applyAlignment="1">
      <alignment horizontal="center" vertical="center"/>
    </xf>
    <xf numFmtId="3" fontId="0" fillId="0" borderId="0" xfId="0" applyNumberFormat="1" applyBorder="1" applyAlignment="1">
      <alignment horizontal="center" vertical="center"/>
    </xf>
    <xf numFmtId="0" fontId="13" fillId="0" borderId="0" xfId="0" applyFont="1" applyBorder="1" applyAlignment="1">
      <alignment horizontal="center"/>
    </xf>
    <xf numFmtId="0" fontId="11" fillId="5" borderId="9" xfId="2" applyFont="1" applyFill="1" applyBorder="1" applyAlignment="1">
      <alignment horizontal="center" vertical="center" wrapText="1" readingOrder="1"/>
    </xf>
    <xf numFmtId="0" fontId="11" fillId="5" borderId="12" xfId="2" applyFont="1" applyFill="1" applyBorder="1" applyAlignment="1">
      <alignment horizontal="center" vertical="center" wrapText="1" readingOrder="1"/>
    </xf>
    <xf numFmtId="0" fontId="11" fillId="5" borderId="13" xfId="2" applyFont="1" applyFill="1" applyBorder="1" applyAlignment="1">
      <alignment horizontal="center" vertical="center" wrapText="1" readingOrder="1"/>
    </xf>
    <xf numFmtId="0" fontId="14" fillId="0" borderId="0" xfId="0" applyFont="1" applyBorder="1" applyAlignment="1">
      <alignment horizontal="center"/>
    </xf>
    <xf numFmtId="0" fontId="0" fillId="0" borderId="0" xfId="0" applyBorder="1" applyAlignment="1">
      <alignment horizontal="center" vertical="center" wrapText="1"/>
    </xf>
    <xf numFmtId="4" fontId="0" fillId="0" borderId="0" xfId="0" applyNumberFormat="1" applyBorder="1" applyAlignment="1">
      <alignment horizontal="center" vertical="center"/>
    </xf>
    <xf numFmtId="4" fontId="0" fillId="4" borderId="0" xfId="0" applyNumberFormat="1" applyFill="1" applyBorder="1" applyAlignment="1">
      <alignment horizontal="center" vertical="center" wrapText="1"/>
    </xf>
    <xf numFmtId="0" fontId="0" fillId="0" borderId="0" xfId="0" applyBorder="1" applyAlignment="1">
      <alignment horizontal="center" vertical="center"/>
    </xf>
    <xf numFmtId="0" fontId="5" fillId="0" borderId="0" xfId="0" applyFont="1" applyBorder="1" applyAlignment="1">
      <alignment horizontal="left" vertical="center" wrapText="1"/>
    </xf>
    <xf numFmtId="0" fontId="13" fillId="0" borderId="1" xfId="0" applyFont="1" applyBorder="1" applyAlignment="1">
      <alignment horizontal="center" vertical="center"/>
    </xf>
    <xf numFmtId="0" fontId="11" fillId="5" borderId="6" xfId="2" applyFont="1" applyFill="1" applyBorder="1" applyAlignment="1">
      <alignment horizontal="center" vertical="center" wrapText="1" readingOrder="1"/>
    </xf>
    <xf numFmtId="0" fontId="11" fillId="5" borderId="11" xfId="2" applyFont="1" applyFill="1" applyBorder="1" applyAlignment="1">
      <alignment horizontal="center" vertical="center" wrapText="1" readingOrder="1"/>
    </xf>
    <xf numFmtId="0" fontId="14"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left" vertical="center"/>
    </xf>
    <xf numFmtId="0" fontId="24" fillId="0" borderId="14" xfId="1" applyFont="1" applyBorder="1" applyAlignment="1">
      <alignment horizontal="center" vertical="center" wrapText="1"/>
    </xf>
    <xf numFmtId="0" fontId="11" fillId="5" borderId="6" xfId="2" applyFont="1" applyFill="1" applyBorder="1" applyAlignment="1">
      <alignment horizontal="center" vertical="center" readingOrder="1"/>
    </xf>
    <xf numFmtId="0" fontId="11" fillId="5" borderId="11" xfId="2" applyFont="1" applyFill="1" applyBorder="1" applyAlignment="1">
      <alignment horizontal="center" vertical="center" readingOrder="1"/>
    </xf>
    <xf numFmtId="0" fontId="21" fillId="0" borderId="0" xfId="1" applyFont="1" applyAlignment="1">
      <alignment horizontal="center"/>
    </xf>
    <xf numFmtId="0" fontId="22" fillId="0" borderId="0" xfId="1" applyFont="1" applyAlignment="1">
      <alignment horizontal="center"/>
    </xf>
    <xf numFmtId="0" fontId="23" fillId="0" borderId="0" xfId="1" applyFont="1" applyAlignment="1">
      <alignment horizontal="center" vertical="center"/>
    </xf>
    <xf numFmtId="0" fontId="0" fillId="0" borderId="0" xfId="0"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142875</xdr:rowOff>
    </xdr:from>
    <xdr:to>
      <xdr:col>1</xdr:col>
      <xdr:colOff>1247775</xdr:colOff>
      <xdr:row>4</xdr:row>
      <xdr:rowOff>190500</xdr:rowOff>
    </xdr:to>
    <xdr:pic>
      <xdr:nvPicPr>
        <xdr:cNvPr id="209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42875"/>
          <a:ext cx="11525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142875</xdr:rowOff>
    </xdr:from>
    <xdr:to>
      <xdr:col>1</xdr:col>
      <xdr:colOff>1247775</xdr:colOff>
      <xdr:row>5</xdr:row>
      <xdr:rowOff>38100</xdr:rowOff>
    </xdr:to>
    <xdr:pic>
      <xdr:nvPicPr>
        <xdr:cNvPr id="107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42875"/>
          <a:ext cx="1152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1000125</xdr:colOff>
      <xdr:row>5</xdr:row>
      <xdr:rowOff>123825</xdr:rowOff>
    </xdr:to>
    <xdr:pic>
      <xdr:nvPicPr>
        <xdr:cNvPr id="311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
          <a:ext cx="10001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topLeftCell="N2" zoomScaleNormal="100" workbookViewId="0">
      <selection activeCell="Q12" sqref="Q12"/>
    </sheetView>
  </sheetViews>
  <sheetFormatPr baseColWidth="10" defaultRowHeight="15" x14ac:dyDescent="0.25"/>
  <cols>
    <col min="1" max="1" width="4.42578125" customWidth="1"/>
    <col min="2" max="2" width="34" customWidth="1"/>
    <col min="3" max="3" width="18.5703125" customWidth="1"/>
    <col min="4" max="9" width="18.42578125" customWidth="1"/>
    <col min="10" max="10" width="11.85546875" customWidth="1"/>
    <col min="11" max="11" width="14.5703125" customWidth="1"/>
    <col min="12" max="12" width="27.5703125" customWidth="1"/>
    <col min="13" max="13" width="33.140625" customWidth="1"/>
    <col min="14" max="14" width="11.42578125" style="2"/>
    <col min="15" max="15" width="30.5703125" customWidth="1"/>
    <col min="17" max="17" width="39" customWidth="1"/>
    <col min="18" max="18" width="20.85546875" bestFit="1" customWidth="1"/>
    <col min="19" max="19" width="15.140625" customWidth="1"/>
  </cols>
  <sheetData>
    <row r="1" spans="1:19" ht="21" x14ac:dyDescent="0.35">
      <c r="A1" s="85" t="s">
        <v>119</v>
      </c>
      <c r="B1" s="85"/>
      <c r="C1" s="85"/>
      <c r="D1" s="85"/>
      <c r="E1" s="85"/>
      <c r="F1" s="85"/>
      <c r="G1" s="85"/>
      <c r="H1" s="85"/>
      <c r="I1" s="85"/>
      <c r="J1" s="85"/>
      <c r="K1" s="85"/>
      <c r="L1" s="85"/>
      <c r="M1" s="85"/>
      <c r="N1" s="85"/>
      <c r="O1" s="85"/>
    </row>
    <row r="2" spans="1:19" ht="18.75" x14ac:dyDescent="0.3">
      <c r="B2" s="88" t="s">
        <v>12</v>
      </c>
      <c r="C2" s="88"/>
      <c r="D2" s="88"/>
      <c r="E2" s="88"/>
      <c r="F2" s="88"/>
      <c r="G2" s="88"/>
      <c r="H2" s="88"/>
      <c r="I2" s="88"/>
      <c r="J2" s="88"/>
      <c r="K2" s="88"/>
      <c r="L2" s="88"/>
      <c r="M2" s="88"/>
      <c r="N2" s="88"/>
      <c r="O2" s="88"/>
    </row>
    <row r="3" spans="1:19" ht="15.75" x14ac:dyDescent="0.25">
      <c r="B3" s="92" t="s">
        <v>13</v>
      </c>
      <c r="C3" s="92"/>
      <c r="D3" s="92"/>
      <c r="E3" s="92"/>
      <c r="F3" s="92"/>
      <c r="G3" s="92"/>
      <c r="H3" s="92"/>
      <c r="I3" s="92"/>
      <c r="J3" s="92"/>
      <c r="K3" s="92"/>
      <c r="L3" s="92"/>
      <c r="M3" s="92"/>
      <c r="N3" s="92"/>
      <c r="O3" s="92"/>
    </row>
    <row r="4" spans="1:19" ht="18.75" x14ac:dyDescent="0.3">
      <c r="B4" s="56"/>
      <c r="C4" s="56"/>
      <c r="D4" s="56"/>
      <c r="E4" s="56"/>
      <c r="F4" s="56"/>
      <c r="G4" s="56"/>
      <c r="H4" s="56"/>
      <c r="I4" s="56"/>
      <c r="J4" s="56"/>
      <c r="K4" s="56"/>
      <c r="L4" s="56"/>
      <c r="M4" s="56"/>
      <c r="N4" s="56"/>
      <c r="O4" s="56"/>
    </row>
    <row r="5" spans="1:19" ht="18.75" x14ac:dyDescent="0.3">
      <c r="B5" s="88" t="s">
        <v>121</v>
      </c>
      <c r="C5" s="88"/>
      <c r="D5" s="88"/>
      <c r="E5" s="88"/>
      <c r="F5" s="88"/>
      <c r="G5" s="88"/>
      <c r="H5" s="88"/>
      <c r="I5" s="88"/>
      <c r="J5" s="88"/>
      <c r="K5" s="88"/>
      <c r="L5" s="88"/>
      <c r="M5" s="88"/>
      <c r="N5" s="88"/>
      <c r="O5" s="88"/>
    </row>
    <row r="6" spans="1:19" ht="18.75" x14ac:dyDescent="0.3">
      <c r="B6" s="5"/>
      <c r="C6" s="5"/>
      <c r="D6" s="5"/>
      <c r="E6" s="5"/>
      <c r="F6" s="5"/>
      <c r="G6" s="5"/>
      <c r="H6" s="5"/>
      <c r="I6" s="5"/>
      <c r="J6" s="5"/>
      <c r="K6" s="5"/>
      <c r="L6" s="25"/>
      <c r="M6" s="25"/>
      <c r="N6" s="26"/>
      <c r="O6" s="25"/>
      <c r="Q6" s="17"/>
      <c r="R6" s="13"/>
    </row>
    <row r="7" spans="1:19" ht="18.75" x14ac:dyDescent="0.3">
      <c r="B7" s="5"/>
      <c r="C7" s="5"/>
      <c r="D7" s="5"/>
      <c r="E7" s="5"/>
      <c r="F7" s="5"/>
      <c r="G7" s="5"/>
      <c r="H7" s="5"/>
      <c r="I7" s="5"/>
      <c r="J7" s="5"/>
      <c r="K7" s="5"/>
      <c r="L7" s="98" t="s">
        <v>56</v>
      </c>
      <c r="M7" s="98"/>
      <c r="N7"/>
      <c r="O7" s="55">
        <f>+D33</f>
        <v>12812795.109999999</v>
      </c>
      <c r="R7" s="13"/>
    </row>
    <row r="8" spans="1:19" ht="18.75" thickBot="1" x14ac:dyDescent="0.3">
      <c r="R8" s="14"/>
    </row>
    <row r="9" spans="1:19" ht="15.75" customHeight="1" thickBot="1" x14ac:dyDescent="0.3">
      <c r="A9" s="1"/>
      <c r="B9" s="99" t="s">
        <v>0</v>
      </c>
      <c r="C9" s="99" t="s">
        <v>9</v>
      </c>
      <c r="D9" s="99" t="s">
        <v>131</v>
      </c>
      <c r="E9" s="99" t="s">
        <v>132</v>
      </c>
      <c r="F9" s="99" t="s">
        <v>143</v>
      </c>
      <c r="G9" s="99" t="s">
        <v>144</v>
      </c>
      <c r="H9" s="99" t="s">
        <v>135</v>
      </c>
      <c r="I9" s="99" t="s">
        <v>136</v>
      </c>
      <c r="J9" s="89" t="s">
        <v>4</v>
      </c>
      <c r="K9" s="90"/>
      <c r="L9" s="91"/>
      <c r="M9" s="99" t="s">
        <v>5</v>
      </c>
      <c r="N9" s="39" t="s">
        <v>6</v>
      </c>
      <c r="O9" s="99" t="s">
        <v>10</v>
      </c>
      <c r="R9" s="18"/>
    </row>
    <row r="10" spans="1:19" ht="52.5" customHeight="1" thickTop="1" thickBot="1" x14ac:dyDescent="0.3">
      <c r="A10" s="1"/>
      <c r="B10" s="100"/>
      <c r="C10" s="100"/>
      <c r="D10" s="100"/>
      <c r="E10" s="100"/>
      <c r="F10" s="100"/>
      <c r="G10" s="100"/>
      <c r="H10" s="100"/>
      <c r="I10" s="100"/>
      <c r="J10" s="39" t="s">
        <v>1</v>
      </c>
      <c r="K10" s="39" t="s">
        <v>2</v>
      </c>
      <c r="L10" s="39" t="s">
        <v>3</v>
      </c>
      <c r="M10" s="100"/>
      <c r="N10" s="39" t="s">
        <v>8</v>
      </c>
      <c r="O10" s="100"/>
    </row>
    <row r="11" spans="1:19" ht="94.5" customHeight="1" thickTop="1" thickBot="1" x14ac:dyDescent="0.3">
      <c r="A11" s="15">
        <v>1</v>
      </c>
      <c r="B11" s="77" t="s">
        <v>16</v>
      </c>
      <c r="C11" s="78">
        <v>3066276.36</v>
      </c>
      <c r="D11" s="78">
        <v>3066276.36</v>
      </c>
      <c r="E11" s="78">
        <v>3066276.36</v>
      </c>
      <c r="F11" s="78">
        <v>3066276.36</v>
      </c>
      <c r="G11" s="78">
        <v>3066276.36</v>
      </c>
      <c r="H11" s="78">
        <v>3066276.36</v>
      </c>
      <c r="I11" s="78">
        <v>3066276.36</v>
      </c>
      <c r="J11" s="41" t="s">
        <v>7</v>
      </c>
      <c r="K11" s="41" t="s">
        <v>17</v>
      </c>
      <c r="L11" s="41" t="s">
        <v>57</v>
      </c>
      <c r="M11" s="40" t="s">
        <v>18</v>
      </c>
      <c r="N11" s="41">
        <v>600</v>
      </c>
      <c r="O11" s="84" t="s">
        <v>120</v>
      </c>
    </row>
    <row r="12" spans="1:19" ht="69" customHeight="1" thickBot="1" x14ac:dyDescent="0.3">
      <c r="A12" s="15">
        <v>2</v>
      </c>
      <c r="B12" s="28" t="s">
        <v>20</v>
      </c>
      <c r="C12" s="57">
        <v>223874.9</v>
      </c>
      <c r="D12" s="57">
        <v>223874.9</v>
      </c>
      <c r="E12" s="57">
        <v>223874.9</v>
      </c>
      <c r="F12" s="57">
        <v>223874.9</v>
      </c>
      <c r="G12" s="57">
        <v>223874.9</v>
      </c>
      <c r="H12" s="57">
        <v>223874.9</v>
      </c>
      <c r="I12" s="57">
        <v>223874.9</v>
      </c>
      <c r="J12" s="44" t="s">
        <v>7</v>
      </c>
      <c r="K12" s="44" t="s">
        <v>17</v>
      </c>
      <c r="L12" s="44" t="s">
        <v>21</v>
      </c>
      <c r="M12" s="43" t="s">
        <v>22</v>
      </c>
      <c r="N12" s="44">
        <v>48</v>
      </c>
      <c r="O12" s="84" t="s">
        <v>120</v>
      </c>
      <c r="P12" s="7"/>
      <c r="Q12" s="1"/>
      <c r="S12" s="1"/>
    </row>
    <row r="13" spans="1:19" ht="91.5" customHeight="1" thickBot="1" x14ac:dyDescent="0.3">
      <c r="A13" s="15">
        <v>3</v>
      </c>
      <c r="B13" s="32" t="s">
        <v>23</v>
      </c>
      <c r="C13" s="58">
        <v>515268.68</v>
      </c>
      <c r="D13" s="58">
        <v>515268.68</v>
      </c>
      <c r="E13" s="58">
        <v>515268.68</v>
      </c>
      <c r="F13" s="58">
        <v>515268.68</v>
      </c>
      <c r="G13" s="58">
        <v>515268.68</v>
      </c>
      <c r="H13" s="58">
        <v>515268.68</v>
      </c>
      <c r="I13" s="58">
        <v>515268.68</v>
      </c>
      <c r="J13" s="46" t="s">
        <v>7</v>
      </c>
      <c r="K13" s="46" t="s">
        <v>17</v>
      </c>
      <c r="L13" s="46" t="s">
        <v>24</v>
      </c>
      <c r="M13" s="45" t="s">
        <v>25</v>
      </c>
      <c r="N13" s="46">
        <v>128</v>
      </c>
      <c r="O13" s="84" t="s">
        <v>120</v>
      </c>
    </row>
    <row r="14" spans="1:19" ht="36.75" customHeight="1" x14ac:dyDescent="0.25">
      <c r="A14" s="1"/>
      <c r="B14" s="64" t="s">
        <v>116</v>
      </c>
      <c r="C14" s="59">
        <f t="shared" ref="C14:I14" si="0">SUM(C11:C13)</f>
        <v>3805419.94</v>
      </c>
      <c r="D14" s="59">
        <f t="shared" si="0"/>
        <v>3805419.94</v>
      </c>
      <c r="E14" s="59">
        <f t="shared" si="0"/>
        <v>3805419.94</v>
      </c>
      <c r="F14" s="59">
        <f t="shared" si="0"/>
        <v>3805419.94</v>
      </c>
      <c r="G14" s="59">
        <f t="shared" si="0"/>
        <v>3805419.94</v>
      </c>
      <c r="H14" s="59">
        <f t="shared" si="0"/>
        <v>3805419.94</v>
      </c>
      <c r="I14" s="59">
        <f t="shared" si="0"/>
        <v>3805419.94</v>
      </c>
      <c r="J14" s="86"/>
      <c r="K14" s="86"/>
      <c r="L14" s="86"/>
      <c r="M14" s="86"/>
      <c r="N14" s="30">
        <f>SUM(N11:N13)</f>
        <v>776</v>
      </c>
      <c r="O14" s="48"/>
      <c r="P14" s="1"/>
      <c r="S14" s="1"/>
    </row>
    <row r="15" spans="1:19" ht="78" customHeight="1" thickBot="1" x14ac:dyDescent="0.3">
      <c r="A15" s="15">
        <v>4</v>
      </c>
      <c r="B15" s="34" t="s">
        <v>26</v>
      </c>
      <c r="C15" s="60">
        <v>231507.28</v>
      </c>
      <c r="D15" s="60">
        <v>115753.64</v>
      </c>
      <c r="E15" s="60">
        <v>115753.64</v>
      </c>
      <c r="F15" s="71">
        <v>115753.64</v>
      </c>
      <c r="G15" s="60">
        <v>115753.64</v>
      </c>
      <c r="H15" s="60">
        <v>115753.64</v>
      </c>
      <c r="I15" s="60">
        <v>115753.64</v>
      </c>
      <c r="J15" s="50" t="s">
        <v>7</v>
      </c>
      <c r="K15" s="50" t="s">
        <v>15</v>
      </c>
      <c r="L15" s="50" t="s">
        <v>15</v>
      </c>
      <c r="M15" s="49" t="s">
        <v>27</v>
      </c>
      <c r="N15" s="50">
        <v>24</v>
      </c>
      <c r="O15" s="51" t="s">
        <v>19</v>
      </c>
    </row>
    <row r="16" spans="1:19" ht="69" customHeight="1" thickBot="1" x14ac:dyDescent="0.3">
      <c r="A16" s="15">
        <v>5</v>
      </c>
      <c r="B16" s="28" t="s">
        <v>28</v>
      </c>
      <c r="C16" s="57">
        <v>438937.59999999998</v>
      </c>
      <c r="D16" s="57">
        <v>219468.79999999999</v>
      </c>
      <c r="E16" s="57">
        <v>219468.79999999999</v>
      </c>
      <c r="F16" s="57">
        <v>219468.79999999999</v>
      </c>
      <c r="G16" s="57">
        <v>219468.79999999999</v>
      </c>
      <c r="H16" s="57">
        <v>219468.79999999999</v>
      </c>
      <c r="I16" s="57">
        <v>219468.79999999999</v>
      </c>
      <c r="J16" s="44" t="s">
        <v>7</v>
      </c>
      <c r="K16" s="44" t="s">
        <v>15</v>
      </c>
      <c r="L16" s="44" t="s">
        <v>15</v>
      </c>
      <c r="M16" s="43" t="s">
        <v>29</v>
      </c>
      <c r="N16" s="44">
        <v>32</v>
      </c>
      <c r="O16" s="43" t="s">
        <v>19</v>
      </c>
      <c r="P16" s="7"/>
      <c r="Q16" s="1"/>
      <c r="S16" s="1"/>
    </row>
    <row r="17" spans="1:35" ht="78" customHeight="1" x14ac:dyDescent="0.25">
      <c r="A17" s="15">
        <v>6</v>
      </c>
      <c r="B17" s="32" t="s">
        <v>30</v>
      </c>
      <c r="C17" s="58">
        <v>202740.32</v>
      </c>
      <c r="D17" s="58">
        <v>101370.16</v>
      </c>
      <c r="E17" s="58">
        <v>101370.16</v>
      </c>
      <c r="F17" s="58">
        <v>101370.16</v>
      </c>
      <c r="G17" s="58">
        <v>101370.16</v>
      </c>
      <c r="H17" s="58">
        <v>101370.16</v>
      </c>
      <c r="I17" s="58">
        <v>101370.16</v>
      </c>
      <c r="J17" s="46" t="s">
        <v>7</v>
      </c>
      <c r="K17" s="46" t="s">
        <v>15</v>
      </c>
      <c r="L17" s="46" t="s">
        <v>15</v>
      </c>
      <c r="M17" s="45" t="s">
        <v>33</v>
      </c>
      <c r="N17" s="46">
        <v>40</v>
      </c>
      <c r="O17" s="47" t="s">
        <v>19</v>
      </c>
    </row>
    <row r="18" spans="1:35" ht="36.75" customHeight="1" x14ac:dyDescent="0.25">
      <c r="A18" s="1"/>
      <c r="B18" s="64" t="s">
        <v>115</v>
      </c>
      <c r="C18" s="59">
        <f t="shared" ref="C18:I18" si="1">SUM(C15:C17)</f>
        <v>873185.2</v>
      </c>
      <c r="D18" s="59">
        <f t="shared" si="1"/>
        <v>436592.6</v>
      </c>
      <c r="E18" s="59">
        <f t="shared" si="1"/>
        <v>436592.6</v>
      </c>
      <c r="F18" s="59">
        <f t="shared" si="1"/>
        <v>436592.6</v>
      </c>
      <c r="G18" s="59">
        <f t="shared" si="1"/>
        <v>436592.6</v>
      </c>
      <c r="H18" s="59">
        <f t="shared" si="1"/>
        <v>436592.6</v>
      </c>
      <c r="I18" s="59">
        <f t="shared" si="1"/>
        <v>436592.6</v>
      </c>
      <c r="J18" s="86"/>
      <c r="K18" s="86"/>
      <c r="L18" s="86"/>
      <c r="M18" s="86"/>
      <c r="N18" s="30">
        <f>SUM(N15:N17)</f>
        <v>96</v>
      </c>
      <c r="O18" s="48"/>
      <c r="P18" s="1"/>
      <c r="S18" s="1"/>
    </row>
    <row r="19" spans="1:35" ht="78" customHeight="1" thickBot="1" x14ac:dyDescent="0.3">
      <c r="A19" s="15">
        <v>7</v>
      </c>
      <c r="B19" s="34" t="s">
        <v>31</v>
      </c>
      <c r="C19" s="60">
        <v>925460.97</v>
      </c>
      <c r="D19" s="60">
        <v>925460.97</v>
      </c>
      <c r="E19" s="60">
        <v>925460.97</v>
      </c>
      <c r="F19" s="60">
        <v>925460.97</v>
      </c>
      <c r="G19" s="60">
        <v>925460.97</v>
      </c>
      <c r="H19" s="60">
        <v>925460.97</v>
      </c>
      <c r="I19" s="60">
        <v>925460.97</v>
      </c>
      <c r="J19" s="50" t="s">
        <v>7</v>
      </c>
      <c r="K19" s="50" t="s">
        <v>11</v>
      </c>
      <c r="L19" s="50" t="s">
        <v>32</v>
      </c>
      <c r="M19" s="49" t="s">
        <v>58</v>
      </c>
      <c r="N19" s="50">
        <v>84</v>
      </c>
      <c r="O19" s="51" t="s">
        <v>60</v>
      </c>
    </row>
    <row r="20" spans="1:35" ht="69" customHeight="1" thickBot="1" x14ac:dyDescent="0.3">
      <c r="A20" s="15">
        <v>8</v>
      </c>
      <c r="B20" s="28" t="s">
        <v>34</v>
      </c>
      <c r="C20" s="57">
        <v>184220.95</v>
      </c>
      <c r="D20" s="57">
        <v>184220.95</v>
      </c>
      <c r="E20" s="57">
        <v>184220.95</v>
      </c>
      <c r="F20" s="57">
        <v>184220.95</v>
      </c>
      <c r="G20" s="57">
        <v>184220.95</v>
      </c>
      <c r="H20" s="57">
        <v>184220.95</v>
      </c>
      <c r="I20" s="57">
        <v>184220.95</v>
      </c>
      <c r="J20" s="44" t="s">
        <v>7</v>
      </c>
      <c r="K20" s="44" t="s">
        <v>11</v>
      </c>
      <c r="L20" s="44" t="s">
        <v>32</v>
      </c>
      <c r="M20" s="43" t="s">
        <v>59</v>
      </c>
      <c r="N20" s="44">
        <v>16</v>
      </c>
      <c r="O20" s="43" t="s">
        <v>60</v>
      </c>
      <c r="P20" s="7"/>
      <c r="Q20" s="1"/>
      <c r="S20" s="1"/>
    </row>
    <row r="21" spans="1:35" ht="78" customHeight="1" thickBot="1" x14ac:dyDescent="0.3">
      <c r="A21" s="15">
        <v>9</v>
      </c>
      <c r="B21" s="27" t="s">
        <v>35</v>
      </c>
      <c r="C21" s="61">
        <v>227794.61</v>
      </c>
      <c r="D21" s="61">
        <v>227794.61</v>
      </c>
      <c r="E21" s="61">
        <v>227794.61</v>
      </c>
      <c r="F21" s="58">
        <v>227794.61</v>
      </c>
      <c r="G21" s="61">
        <v>227794.61</v>
      </c>
      <c r="H21" s="61">
        <v>227794.61</v>
      </c>
      <c r="I21" s="61">
        <v>227794.61</v>
      </c>
      <c r="J21" s="41" t="s">
        <v>7</v>
      </c>
      <c r="K21" s="41" t="s">
        <v>11</v>
      </c>
      <c r="L21" s="41" t="s">
        <v>36</v>
      </c>
      <c r="M21" s="40" t="s">
        <v>37</v>
      </c>
      <c r="N21" s="41">
        <v>128</v>
      </c>
      <c r="O21" s="42" t="s">
        <v>60</v>
      </c>
    </row>
    <row r="22" spans="1:35" ht="69" customHeight="1" x14ac:dyDescent="0.25">
      <c r="A22" s="15">
        <v>10</v>
      </c>
      <c r="B22" s="36" t="s">
        <v>35</v>
      </c>
      <c r="C22" s="62">
        <v>20378.29</v>
      </c>
      <c r="D22" s="62">
        <v>20378.29</v>
      </c>
      <c r="E22" s="62">
        <v>20378.29</v>
      </c>
      <c r="F22" s="62">
        <v>20378.29</v>
      </c>
      <c r="G22" s="62">
        <v>20378.29</v>
      </c>
      <c r="H22" s="62">
        <v>20378.29</v>
      </c>
      <c r="I22" s="62">
        <v>20378.29</v>
      </c>
      <c r="J22" s="53" t="s">
        <v>7</v>
      </c>
      <c r="K22" s="53" t="s">
        <v>11</v>
      </c>
      <c r="L22" s="53" t="s">
        <v>38</v>
      </c>
      <c r="M22" s="52" t="s">
        <v>39</v>
      </c>
      <c r="N22" s="53">
        <v>4</v>
      </c>
      <c r="O22" s="52" t="s">
        <v>60</v>
      </c>
      <c r="P22" s="7"/>
      <c r="Q22" s="1"/>
      <c r="S22" s="1"/>
    </row>
    <row r="23" spans="1:35" ht="36.75" customHeight="1" x14ac:dyDescent="0.25">
      <c r="A23" s="1"/>
      <c r="B23" s="64" t="s">
        <v>114</v>
      </c>
      <c r="C23" s="59">
        <f t="shared" ref="C23:I23" si="2">SUM(C19:C22)</f>
        <v>1357854.8199999998</v>
      </c>
      <c r="D23" s="59">
        <f t="shared" si="2"/>
        <v>1357854.8199999998</v>
      </c>
      <c r="E23" s="59">
        <f t="shared" si="2"/>
        <v>1357854.8199999998</v>
      </c>
      <c r="F23" s="59">
        <f t="shared" si="2"/>
        <v>1357854.8199999998</v>
      </c>
      <c r="G23" s="59">
        <f t="shared" si="2"/>
        <v>1357854.8199999998</v>
      </c>
      <c r="H23" s="59">
        <f t="shared" si="2"/>
        <v>1357854.8199999998</v>
      </c>
      <c r="I23" s="59">
        <f t="shared" si="2"/>
        <v>1357854.8199999998</v>
      </c>
      <c r="J23" s="86"/>
      <c r="K23" s="86"/>
      <c r="L23" s="86"/>
      <c r="M23" s="86"/>
      <c r="N23" s="30">
        <f>SUM(N19:N22)</f>
        <v>232</v>
      </c>
      <c r="O23" s="48"/>
      <c r="P23" s="1"/>
      <c r="S23" s="1"/>
    </row>
    <row r="24" spans="1:35" ht="78" customHeight="1" thickBot="1" x14ac:dyDescent="0.3">
      <c r="A24" s="15">
        <v>11</v>
      </c>
      <c r="B24" s="34" t="s">
        <v>40</v>
      </c>
      <c r="C24" s="60">
        <v>242095.63</v>
      </c>
      <c r="D24" s="60">
        <v>121047.81</v>
      </c>
      <c r="E24" s="60">
        <v>121047.81</v>
      </c>
      <c r="F24" s="71">
        <v>121047.81</v>
      </c>
      <c r="G24" s="60">
        <v>121047.81</v>
      </c>
      <c r="H24" s="60">
        <v>121047.81</v>
      </c>
      <c r="I24" s="60">
        <v>121047.81</v>
      </c>
      <c r="J24" s="50" t="s">
        <v>7</v>
      </c>
      <c r="K24" s="50" t="s">
        <v>41</v>
      </c>
      <c r="L24" s="50" t="s">
        <v>41</v>
      </c>
      <c r="M24" s="49" t="s">
        <v>42</v>
      </c>
      <c r="N24" s="50">
        <v>80</v>
      </c>
      <c r="O24" s="51" t="s">
        <v>19</v>
      </c>
    </row>
    <row r="25" spans="1:35" ht="69" customHeight="1" thickBot="1" x14ac:dyDescent="0.3">
      <c r="A25" s="15">
        <v>12</v>
      </c>
      <c r="B25" s="28" t="s">
        <v>145</v>
      </c>
      <c r="C25" s="57">
        <v>169751.33</v>
      </c>
      <c r="D25" s="57">
        <v>84875.67</v>
      </c>
      <c r="E25" s="57">
        <v>84875.67</v>
      </c>
      <c r="F25" s="57">
        <v>84875.67</v>
      </c>
      <c r="G25" s="57">
        <v>84875.67</v>
      </c>
      <c r="H25" s="57">
        <v>84875.67</v>
      </c>
      <c r="I25" s="57">
        <v>84875.67</v>
      </c>
      <c r="J25" s="44" t="s">
        <v>7</v>
      </c>
      <c r="K25" s="44" t="s">
        <v>41</v>
      </c>
      <c r="L25" s="44" t="s">
        <v>41</v>
      </c>
      <c r="M25" s="43" t="s">
        <v>43</v>
      </c>
      <c r="N25" s="44">
        <v>16</v>
      </c>
      <c r="O25" s="43" t="s">
        <v>19</v>
      </c>
      <c r="P25" s="7"/>
      <c r="Q25" s="1"/>
      <c r="S25" s="1"/>
    </row>
    <row r="26" spans="1:35" ht="78" customHeight="1" thickBot="1" x14ac:dyDescent="0.3">
      <c r="A26" s="15">
        <v>13</v>
      </c>
      <c r="B26" s="27" t="s">
        <v>44</v>
      </c>
      <c r="C26" s="61">
        <v>159162</v>
      </c>
      <c r="D26" s="61">
        <v>79581</v>
      </c>
      <c r="E26" s="61">
        <v>79581</v>
      </c>
      <c r="F26" s="58">
        <v>79581</v>
      </c>
      <c r="G26" s="61">
        <v>79581</v>
      </c>
      <c r="H26" s="61">
        <v>79581</v>
      </c>
      <c r="I26" s="61">
        <v>79581</v>
      </c>
      <c r="J26" s="41" t="s">
        <v>7</v>
      </c>
      <c r="K26" s="41" t="s">
        <v>41</v>
      </c>
      <c r="L26" s="41" t="s">
        <v>41</v>
      </c>
      <c r="M26" s="40" t="s">
        <v>45</v>
      </c>
      <c r="N26" s="41">
        <v>8</v>
      </c>
      <c r="O26" s="42" t="s">
        <v>19</v>
      </c>
    </row>
    <row r="27" spans="1:35" ht="69" customHeight="1" thickBot="1" x14ac:dyDescent="0.3">
      <c r="A27" s="15">
        <v>14</v>
      </c>
      <c r="B27" s="28" t="s">
        <v>46</v>
      </c>
      <c r="C27" s="57">
        <v>80864.399999999994</v>
      </c>
      <c r="D27" s="57">
        <v>40432.199999999997</v>
      </c>
      <c r="E27" s="57">
        <v>40432.199999999997</v>
      </c>
      <c r="F27" s="57">
        <v>40432.199999999997</v>
      </c>
      <c r="G27" s="57">
        <v>40432.199999999997</v>
      </c>
      <c r="H27" s="57">
        <v>40432.199999999997</v>
      </c>
      <c r="I27" s="57">
        <v>40432.199999999997</v>
      </c>
      <c r="J27" s="44" t="s">
        <v>7</v>
      </c>
      <c r="K27" s="44" t="s">
        <v>41</v>
      </c>
      <c r="L27" s="44" t="s">
        <v>41</v>
      </c>
      <c r="M27" s="43" t="s">
        <v>47</v>
      </c>
      <c r="N27" s="44">
        <v>4</v>
      </c>
      <c r="O27" s="43" t="s">
        <v>19</v>
      </c>
      <c r="P27" s="7"/>
      <c r="Q27" s="1"/>
      <c r="S27" s="1"/>
    </row>
    <row r="28" spans="1:35" ht="85.5" customHeight="1" x14ac:dyDescent="0.25">
      <c r="A28" s="15">
        <v>15</v>
      </c>
      <c r="B28" s="32" t="s">
        <v>48</v>
      </c>
      <c r="C28" s="58">
        <v>135139</v>
      </c>
      <c r="D28" s="58">
        <v>67569.5</v>
      </c>
      <c r="E28" s="58">
        <v>67569.5</v>
      </c>
      <c r="F28" s="58">
        <v>67569.5</v>
      </c>
      <c r="G28" s="58">
        <v>67569.5</v>
      </c>
      <c r="H28" s="58">
        <v>67569.5</v>
      </c>
      <c r="I28" s="58">
        <v>67569.5</v>
      </c>
      <c r="J28" s="46" t="s">
        <v>7</v>
      </c>
      <c r="K28" s="46" t="s">
        <v>41</v>
      </c>
      <c r="L28" s="46" t="s">
        <v>49</v>
      </c>
      <c r="M28" s="45" t="s">
        <v>47</v>
      </c>
      <c r="N28" s="46">
        <v>32</v>
      </c>
      <c r="O28" s="47" t="s">
        <v>19</v>
      </c>
      <c r="U28" s="93"/>
      <c r="V28" s="93"/>
      <c r="W28" s="93"/>
      <c r="X28" s="94"/>
      <c r="Y28" s="95"/>
      <c r="Z28" s="96"/>
      <c r="AA28" s="96"/>
      <c r="AB28" s="96"/>
      <c r="AC28" s="96"/>
      <c r="AD28" s="97"/>
      <c r="AE28" s="97"/>
      <c r="AF28" s="87"/>
      <c r="AG28" s="93"/>
      <c r="AH28" s="93"/>
      <c r="AI28" s="1"/>
    </row>
    <row r="29" spans="1:35" ht="36.75" customHeight="1" x14ac:dyDescent="0.25">
      <c r="A29" s="1"/>
      <c r="B29" s="64" t="s">
        <v>117</v>
      </c>
      <c r="C29" s="59">
        <f t="shared" ref="C29:I29" si="3">SUM(C24:C28)</f>
        <v>787012.36</v>
      </c>
      <c r="D29" s="59">
        <f t="shared" si="3"/>
        <v>393506.18</v>
      </c>
      <c r="E29" s="59">
        <f t="shared" si="3"/>
        <v>393506.18</v>
      </c>
      <c r="F29" s="59">
        <f t="shared" si="3"/>
        <v>393506.18</v>
      </c>
      <c r="G29" s="59">
        <f t="shared" si="3"/>
        <v>393506.18</v>
      </c>
      <c r="H29" s="59">
        <f t="shared" si="3"/>
        <v>393506.18</v>
      </c>
      <c r="I29" s="59">
        <f t="shared" si="3"/>
        <v>393506.18</v>
      </c>
      <c r="J29" s="86"/>
      <c r="K29" s="86"/>
      <c r="L29" s="86"/>
      <c r="M29" s="86"/>
      <c r="N29" s="30">
        <f>SUM(N24:N28)</f>
        <v>140</v>
      </c>
      <c r="O29" s="48"/>
      <c r="P29" s="1"/>
      <c r="S29" s="1"/>
      <c r="U29" s="93"/>
      <c r="V29" s="93"/>
      <c r="W29" s="93"/>
      <c r="X29" s="94"/>
      <c r="Y29" s="95"/>
      <c r="Z29" s="96"/>
      <c r="AA29" s="96"/>
      <c r="AB29" s="96"/>
      <c r="AC29" s="96"/>
      <c r="AD29" s="97"/>
      <c r="AE29" s="97"/>
      <c r="AF29" s="87"/>
      <c r="AG29" s="93"/>
      <c r="AH29" s="93"/>
    </row>
    <row r="30" spans="1:35" ht="92.25" customHeight="1" thickBot="1" x14ac:dyDescent="0.3">
      <c r="A30" s="15">
        <v>16</v>
      </c>
      <c r="B30" s="34" t="s">
        <v>50</v>
      </c>
      <c r="C30" s="60">
        <v>1346186.11</v>
      </c>
      <c r="D30" s="60">
        <v>1346186.11</v>
      </c>
      <c r="E30" s="60">
        <v>1346186.11</v>
      </c>
      <c r="F30" s="71">
        <v>1346186.11</v>
      </c>
      <c r="G30" s="60">
        <v>1346186.11</v>
      </c>
      <c r="H30" s="60">
        <v>1346186.11</v>
      </c>
      <c r="I30" s="60">
        <v>1346186.11</v>
      </c>
      <c r="J30" s="50" t="s">
        <v>7</v>
      </c>
      <c r="K30" s="50" t="s">
        <v>51</v>
      </c>
      <c r="L30" s="50" t="s">
        <v>52</v>
      </c>
      <c r="M30" s="49" t="s">
        <v>53</v>
      </c>
      <c r="N30" s="50">
        <v>580</v>
      </c>
      <c r="O30" s="51" t="s">
        <v>14</v>
      </c>
      <c r="U30" s="93"/>
      <c r="V30" s="93"/>
      <c r="W30" s="93"/>
      <c r="X30" s="94"/>
      <c r="Y30" s="95"/>
      <c r="Z30" s="96"/>
      <c r="AA30" s="96"/>
      <c r="AB30" s="96"/>
      <c r="AC30" s="96"/>
      <c r="AD30" s="97"/>
      <c r="AE30" s="97"/>
      <c r="AF30" s="87"/>
      <c r="AG30" s="93"/>
      <c r="AH30" s="93"/>
      <c r="AI30" s="1"/>
    </row>
    <row r="31" spans="1:35" ht="69" customHeight="1" x14ac:dyDescent="0.25">
      <c r="A31" s="15">
        <v>17</v>
      </c>
      <c r="B31" s="36" t="s">
        <v>54</v>
      </c>
      <c r="C31" s="62">
        <v>5473235.46</v>
      </c>
      <c r="D31" s="62">
        <v>5473235.46</v>
      </c>
      <c r="E31" s="62">
        <v>5473235.46</v>
      </c>
      <c r="F31" s="62">
        <v>5473235.46</v>
      </c>
      <c r="G31" s="62">
        <v>5473235.46</v>
      </c>
      <c r="H31" s="62">
        <v>5473235.46</v>
      </c>
      <c r="I31" s="62">
        <v>5473235.46</v>
      </c>
      <c r="J31" s="53" t="s">
        <v>7</v>
      </c>
      <c r="K31" s="53" t="s">
        <v>51</v>
      </c>
      <c r="L31" s="53" t="s">
        <v>52</v>
      </c>
      <c r="M31" s="52" t="s">
        <v>55</v>
      </c>
      <c r="N31" s="53">
        <v>2880</v>
      </c>
      <c r="O31" s="52" t="s">
        <v>14</v>
      </c>
      <c r="P31" s="7"/>
      <c r="Q31" s="1"/>
      <c r="S31" s="1"/>
    </row>
    <row r="32" spans="1:35" ht="36.75" customHeight="1" x14ac:dyDescent="0.25">
      <c r="A32" s="1"/>
      <c r="B32" s="38" t="s">
        <v>118</v>
      </c>
      <c r="C32" s="72">
        <f t="shared" ref="C32:I32" si="4">SUM(C30:C31)</f>
        <v>6819421.5700000003</v>
      </c>
      <c r="D32" s="72">
        <f t="shared" si="4"/>
        <v>6819421.5700000003</v>
      </c>
      <c r="E32" s="72">
        <f t="shared" si="4"/>
        <v>6819421.5700000003</v>
      </c>
      <c r="F32" s="72">
        <f t="shared" si="4"/>
        <v>6819421.5700000003</v>
      </c>
      <c r="G32" s="37">
        <f t="shared" si="4"/>
        <v>6819421.5700000003</v>
      </c>
      <c r="H32" s="37">
        <f t="shared" si="4"/>
        <v>6819421.5700000003</v>
      </c>
      <c r="I32" s="37">
        <f t="shared" si="4"/>
        <v>6819421.5700000003</v>
      </c>
      <c r="J32" s="86"/>
      <c r="K32" s="86"/>
      <c r="L32" s="86"/>
      <c r="M32" s="86"/>
      <c r="N32" s="30">
        <f>SUM(N30:N31)</f>
        <v>3460</v>
      </c>
      <c r="O32" s="48"/>
      <c r="P32" s="1"/>
      <c r="S32" s="1"/>
    </row>
    <row r="33" spans="1:16" ht="30" customHeight="1" x14ac:dyDescent="0.25">
      <c r="A33" s="6"/>
      <c r="B33" s="65" t="s">
        <v>61</v>
      </c>
      <c r="C33" s="63">
        <f t="shared" ref="C33:I33" si="5">+C14+C18+C23+C29+C32</f>
        <v>13642893.890000001</v>
      </c>
      <c r="D33" s="63">
        <f>D32+D29+D23+D18+D14</f>
        <v>12812795.109999999</v>
      </c>
      <c r="E33" s="63">
        <f t="shared" si="5"/>
        <v>12812795.109999999</v>
      </c>
      <c r="F33" s="63">
        <f t="shared" si="5"/>
        <v>12812795.109999999</v>
      </c>
      <c r="G33" s="63">
        <f t="shared" si="5"/>
        <v>12812795.109999999</v>
      </c>
      <c r="H33" s="63">
        <f t="shared" si="5"/>
        <v>12812795.109999999</v>
      </c>
      <c r="I33" s="63">
        <f t="shared" si="5"/>
        <v>12812795.109999999</v>
      </c>
      <c r="J33" s="102"/>
      <c r="K33" s="103"/>
      <c r="L33" s="103"/>
      <c r="M33" s="104"/>
      <c r="N33" s="24">
        <f>+N14+N18+N23+N29+N32</f>
        <v>4704</v>
      </c>
      <c r="O33" s="54"/>
    </row>
    <row r="34" spans="1:16" ht="30" customHeight="1" x14ac:dyDescent="0.25">
      <c r="A34" s="6"/>
      <c r="B34" s="8"/>
      <c r="C34" s="10"/>
      <c r="D34" s="10"/>
      <c r="E34" s="19"/>
      <c r="F34" s="19"/>
      <c r="G34" s="19"/>
      <c r="H34" s="19"/>
      <c r="I34" s="19"/>
      <c r="J34" s="6"/>
      <c r="K34" s="6"/>
      <c r="L34" s="6"/>
      <c r="M34" s="11"/>
      <c r="N34" s="12"/>
      <c r="O34" s="9"/>
    </row>
    <row r="35" spans="1:16" ht="30" customHeight="1" x14ac:dyDescent="0.3">
      <c r="B35" s="3"/>
      <c r="C35" s="1"/>
      <c r="D35" s="79"/>
      <c r="E35" s="2"/>
      <c r="F35" s="2"/>
      <c r="G35" s="2"/>
      <c r="H35" s="2"/>
      <c r="I35" s="2"/>
      <c r="J35" s="1"/>
    </row>
    <row r="36" spans="1:16" ht="15.75" x14ac:dyDescent="0.25">
      <c r="B36" s="101"/>
      <c r="C36" s="101"/>
      <c r="D36" s="101"/>
      <c r="E36" s="101"/>
      <c r="F36" s="101"/>
      <c r="G36" s="101"/>
      <c r="H36" s="101"/>
      <c r="I36" s="101"/>
      <c r="J36" s="101"/>
      <c r="K36" s="101"/>
      <c r="L36" s="101"/>
      <c r="M36" s="101"/>
      <c r="N36" s="101"/>
      <c r="O36" s="101"/>
    </row>
    <row r="37" spans="1:16" ht="15.75" x14ac:dyDescent="0.25">
      <c r="B37" s="101"/>
      <c r="C37" s="101"/>
      <c r="D37" s="101"/>
      <c r="E37" s="101"/>
      <c r="F37" s="101"/>
      <c r="G37" s="101"/>
      <c r="H37" s="101"/>
      <c r="I37" s="101"/>
      <c r="J37" s="101"/>
      <c r="K37" s="101"/>
      <c r="L37" s="101"/>
      <c r="M37" s="101"/>
      <c r="N37" s="101"/>
      <c r="O37" s="101"/>
    </row>
    <row r="38" spans="1:16" x14ac:dyDescent="0.25">
      <c r="C38" s="1"/>
      <c r="D38" s="2"/>
      <c r="E38" s="2"/>
      <c r="F38" s="2"/>
      <c r="G38" s="2"/>
      <c r="H38" s="2"/>
      <c r="I38" s="2"/>
      <c r="P38" s="1"/>
    </row>
    <row r="39" spans="1:16" x14ac:dyDescent="0.25">
      <c r="P39" s="1"/>
    </row>
    <row r="40" spans="1:16" x14ac:dyDescent="0.25">
      <c r="P40" s="1"/>
    </row>
    <row r="41" spans="1:16" x14ac:dyDescent="0.25">
      <c r="K41" s="1"/>
    </row>
    <row r="42" spans="1:16" x14ac:dyDescent="0.25">
      <c r="D42" s="1"/>
      <c r="E42" s="1"/>
      <c r="F42" s="1"/>
      <c r="G42" s="1"/>
      <c r="H42" s="1"/>
      <c r="I42" s="1"/>
      <c r="J42" s="1"/>
      <c r="K42" s="1"/>
    </row>
    <row r="43" spans="1:16" x14ac:dyDescent="0.25">
      <c r="D43" s="1"/>
      <c r="E43" s="1"/>
      <c r="F43" s="1"/>
      <c r="G43" s="1"/>
      <c r="H43" s="1"/>
      <c r="I43" s="1"/>
      <c r="K43" s="1"/>
    </row>
    <row r="44" spans="1:16" x14ac:dyDescent="0.25">
      <c r="D44" s="1"/>
      <c r="E44" s="1"/>
      <c r="F44" s="1"/>
      <c r="G44" s="1"/>
      <c r="H44" s="1"/>
      <c r="I44" s="1"/>
      <c r="K44" s="1"/>
    </row>
    <row r="45" spans="1:16" x14ac:dyDescent="0.25">
      <c r="D45" s="1"/>
      <c r="E45" s="1"/>
      <c r="F45" s="1"/>
      <c r="G45" s="1"/>
      <c r="H45" s="1"/>
      <c r="I45" s="1"/>
    </row>
    <row r="46" spans="1:16" x14ac:dyDescent="0.25">
      <c r="D46" s="1"/>
      <c r="E46" s="1"/>
      <c r="F46" s="1"/>
      <c r="G46" s="1"/>
      <c r="H46" s="1"/>
      <c r="I46" s="1"/>
    </row>
    <row r="47" spans="1:16" x14ac:dyDescent="0.25">
      <c r="D47" s="1"/>
      <c r="E47" s="1"/>
      <c r="F47" s="1"/>
      <c r="G47" s="1"/>
      <c r="H47" s="1"/>
      <c r="I47" s="1"/>
    </row>
    <row r="48" spans="1:16" x14ac:dyDescent="0.25">
      <c r="D48" s="1"/>
      <c r="E48" s="1"/>
      <c r="F48" s="1"/>
      <c r="G48" s="1"/>
      <c r="H48" s="1"/>
      <c r="I48" s="1"/>
    </row>
    <row r="49" spans="4:9" x14ac:dyDescent="0.25">
      <c r="D49" s="1"/>
      <c r="E49" s="1"/>
      <c r="F49" s="1"/>
      <c r="G49" s="1"/>
      <c r="H49" s="1"/>
      <c r="I49" s="1"/>
    </row>
    <row r="50" spans="4:9" x14ac:dyDescent="0.25">
      <c r="D50" s="1"/>
      <c r="E50" s="1"/>
      <c r="F50" s="1"/>
      <c r="G50" s="1"/>
      <c r="H50" s="1"/>
      <c r="I50" s="1"/>
    </row>
    <row r="51" spans="4:9" x14ac:dyDescent="0.25">
      <c r="D51" s="1"/>
      <c r="E51" s="1"/>
      <c r="F51" s="1"/>
      <c r="G51" s="1"/>
      <c r="H51" s="1"/>
      <c r="I51" s="1"/>
    </row>
  </sheetData>
  <mergeCells count="33">
    <mergeCell ref="B37:O37"/>
    <mergeCell ref="J14:M14"/>
    <mergeCell ref="E9:E10"/>
    <mergeCell ref="F9:F10"/>
    <mergeCell ref="G9:G10"/>
    <mergeCell ref="H9:H10"/>
    <mergeCell ref="I9:I10"/>
    <mergeCell ref="J33:M33"/>
    <mergeCell ref="D9:D10"/>
    <mergeCell ref="L7:M7"/>
    <mergeCell ref="B9:B10"/>
    <mergeCell ref="M9:M10"/>
    <mergeCell ref="O9:O10"/>
    <mergeCell ref="C9:C10"/>
    <mergeCell ref="B36:O36"/>
    <mergeCell ref="AG28:AH30"/>
    <mergeCell ref="U28:W30"/>
    <mergeCell ref="X28:X30"/>
    <mergeCell ref="Y28:Y30"/>
    <mergeCell ref="Z28:Z30"/>
    <mergeCell ref="AA28:AA30"/>
    <mergeCell ref="AB28:AC30"/>
    <mergeCell ref="AD28:AE30"/>
    <mergeCell ref="A1:O1"/>
    <mergeCell ref="J29:M29"/>
    <mergeCell ref="J32:M32"/>
    <mergeCell ref="J18:M18"/>
    <mergeCell ref="J23:M23"/>
    <mergeCell ref="AF28:AF30"/>
    <mergeCell ref="B5:O5"/>
    <mergeCell ref="J9:L9"/>
    <mergeCell ref="B2:O2"/>
    <mergeCell ref="B3:O3"/>
  </mergeCells>
  <printOptions horizontalCentered="1"/>
  <pageMargins left="0.39370078740157483" right="0.39370078740157483" top="0.39370078740157483" bottom="0.39370078740157483" header="0" footer="0"/>
  <pageSetup paperSize="5" scale="57"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topLeftCell="E35" workbookViewId="0">
      <selection activeCell="K43" sqref="K43:M45"/>
    </sheetView>
  </sheetViews>
  <sheetFormatPr baseColWidth="10" defaultRowHeight="15" x14ac:dyDescent="0.25"/>
  <cols>
    <col min="1" max="1" width="4.42578125" customWidth="1"/>
    <col min="2" max="2" width="39.140625" customWidth="1"/>
    <col min="3" max="9" width="18.85546875" customWidth="1"/>
    <col min="12" max="12" width="14.42578125" customWidth="1"/>
    <col min="13" max="13" width="33.5703125" customWidth="1"/>
    <col min="15" max="15" width="31.42578125" customWidth="1"/>
  </cols>
  <sheetData>
    <row r="1" spans="1:19" ht="21" x14ac:dyDescent="0.35">
      <c r="A1" s="85"/>
      <c r="B1" s="85"/>
      <c r="C1" s="85"/>
      <c r="D1" s="85"/>
      <c r="E1" s="85"/>
      <c r="F1" s="85"/>
      <c r="G1" s="85"/>
      <c r="H1" s="85"/>
      <c r="I1" s="85"/>
      <c r="J1" s="85"/>
      <c r="K1" s="85"/>
      <c r="L1" s="85"/>
      <c r="M1" s="85"/>
      <c r="N1" s="85"/>
      <c r="O1" s="85"/>
    </row>
    <row r="2" spans="1:19" ht="18.75" x14ac:dyDescent="0.3">
      <c r="A2" s="88" t="s">
        <v>12</v>
      </c>
      <c r="B2" s="88"/>
      <c r="C2" s="88"/>
      <c r="D2" s="88"/>
      <c r="E2" s="88"/>
      <c r="F2" s="88"/>
      <c r="G2" s="88"/>
      <c r="H2" s="88"/>
      <c r="I2" s="88"/>
      <c r="J2" s="88"/>
      <c r="K2" s="88"/>
      <c r="L2" s="88"/>
      <c r="M2" s="88"/>
      <c r="N2" s="88"/>
      <c r="O2" s="88"/>
    </row>
    <row r="3" spans="1:19" ht="15.75" x14ac:dyDescent="0.25">
      <c r="A3" s="92" t="s">
        <v>13</v>
      </c>
      <c r="B3" s="92"/>
      <c r="C3" s="92"/>
      <c r="D3" s="92"/>
      <c r="E3" s="92"/>
      <c r="F3" s="92"/>
      <c r="G3" s="92"/>
      <c r="H3" s="92"/>
      <c r="I3" s="92"/>
      <c r="J3" s="92"/>
      <c r="K3" s="92"/>
      <c r="L3" s="92"/>
      <c r="M3" s="92"/>
      <c r="N3" s="92"/>
      <c r="O3" s="92"/>
    </row>
    <row r="4" spans="1:19" ht="18.75" x14ac:dyDescent="0.3">
      <c r="B4" s="56"/>
      <c r="C4" s="56"/>
      <c r="D4" s="56"/>
      <c r="E4" s="56"/>
      <c r="F4" s="56"/>
      <c r="G4" s="56"/>
      <c r="H4" s="56"/>
      <c r="I4" s="56"/>
      <c r="J4" s="56"/>
      <c r="K4" s="56"/>
      <c r="L4" s="56"/>
    </row>
    <row r="5" spans="1:19" ht="18.75" x14ac:dyDescent="0.3">
      <c r="A5" s="88" t="s">
        <v>122</v>
      </c>
      <c r="B5" s="88"/>
      <c r="C5" s="88"/>
      <c r="D5" s="88"/>
      <c r="E5" s="88"/>
      <c r="F5" s="88"/>
      <c r="G5" s="88"/>
      <c r="H5" s="88"/>
      <c r="I5" s="88"/>
      <c r="J5" s="88"/>
      <c r="K5" s="88"/>
      <c r="L5" s="88"/>
      <c r="M5" s="88"/>
      <c r="N5" s="88"/>
      <c r="O5" s="88"/>
    </row>
    <row r="6" spans="1:19" ht="18.75" x14ac:dyDescent="0.3">
      <c r="A6" s="1"/>
      <c r="B6" s="25"/>
      <c r="C6" s="25"/>
      <c r="D6" s="25"/>
      <c r="E6" s="25"/>
      <c r="F6" s="25"/>
      <c r="G6" s="25"/>
      <c r="H6" s="25"/>
      <c r="I6" s="25"/>
      <c r="J6" s="25"/>
      <c r="K6" s="25"/>
      <c r="L6" s="25"/>
      <c r="M6" s="25"/>
      <c r="N6" s="25"/>
      <c r="O6" s="25"/>
    </row>
    <row r="7" spans="1:19" ht="18.75" x14ac:dyDescent="0.3">
      <c r="B7" s="5"/>
      <c r="C7" s="5"/>
      <c r="D7" s="5"/>
      <c r="E7" s="5"/>
      <c r="F7" s="5"/>
      <c r="G7" s="5"/>
      <c r="H7" s="5"/>
      <c r="I7" s="5"/>
      <c r="J7" s="5"/>
      <c r="K7" s="5"/>
      <c r="L7" s="109" t="s">
        <v>56</v>
      </c>
      <c r="M7" s="109"/>
      <c r="O7" s="55">
        <f>+D38</f>
        <v>4599766.7</v>
      </c>
      <c r="R7" s="13"/>
    </row>
    <row r="8" spans="1:19" ht="15.75" thickBot="1" x14ac:dyDescent="0.3"/>
    <row r="9" spans="1:19" ht="15" customHeight="1" thickBot="1" x14ac:dyDescent="0.3">
      <c r="A9" s="1"/>
      <c r="B9" s="99" t="s">
        <v>0</v>
      </c>
      <c r="C9" s="99" t="s">
        <v>9</v>
      </c>
      <c r="D9" s="99" t="s">
        <v>131</v>
      </c>
      <c r="E9" s="99" t="s">
        <v>132</v>
      </c>
      <c r="F9" s="99" t="s">
        <v>143</v>
      </c>
      <c r="G9" s="99" t="s">
        <v>144</v>
      </c>
      <c r="H9" s="99" t="s">
        <v>135</v>
      </c>
      <c r="I9" s="99" t="s">
        <v>136</v>
      </c>
      <c r="J9" s="89" t="s">
        <v>4</v>
      </c>
      <c r="K9" s="90"/>
      <c r="L9" s="91"/>
      <c r="M9" s="99" t="s">
        <v>5</v>
      </c>
      <c r="N9" s="39" t="s">
        <v>6</v>
      </c>
      <c r="O9" s="99" t="s">
        <v>10</v>
      </c>
    </row>
    <row r="10" spans="1:19" ht="33" thickTop="1" thickBot="1" x14ac:dyDescent="0.3">
      <c r="A10" s="1"/>
      <c r="B10" s="100"/>
      <c r="C10" s="100"/>
      <c r="D10" s="100"/>
      <c r="E10" s="100"/>
      <c r="F10" s="100"/>
      <c r="G10" s="100"/>
      <c r="H10" s="100"/>
      <c r="I10" s="100"/>
      <c r="J10" s="39" t="s">
        <v>1</v>
      </c>
      <c r="K10" s="39" t="s">
        <v>2</v>
      </c>
      <c r="L10" s="39" t="s">
        <v>3</v>
      </c>
      <c r="M10" s="100"/>
      <c r="N10" s="39" t="s">
        <v>8</v>
      </c>
      <c r="O10" s="100"/>
    </row>
    <row r="11" spans="1:19" ht="88.5" customHeight="1" thickTop="1" thickBot="1" x14ac:dyDescent="0.3">
      <c r="A11" s="1"/>
      <c r="B11" s="32" t="s">
        <v>62</v>
      </c>
      <c r="C11" s="58">
        <v>113864.34</v>
      </c>
      <c r="D11" s="58">
        <v>113864.34</v>
      </c>
      <c r="E11" s="58">
        <v>113864.34</v>
      </c>
      <c r="F11" s="58">
        <v>113864.91</v>
      </c>
      <c r="G11" s="58">
        <v>113864.34</v>
      </c>
      <c r="H11" s="58">
        <v>113864.34</v>
      </c>
      <c r="I11" s="58">
        <v>113864.34</v>
      </c>
      <c r="J11" s="46" t="s">
        <v>7</v>
      </c>
      <c r="K11" s="46" t="s">
        <v>11</v>
      </c>
      <c r="L11" s="33" t="s">
        <v>63</v>
      </c>
      <c r="M11" s="45" t="s">
        <v>64</v>
      </c>
      <c r="N11" s="46">
        <v>24</v>
      </c>
      <c r="O11" s="47" t="s">
        <v>14</v>
      </c>
    </row>
    <row r="12" spans="1:19" ht="81" customHeight="1" thickBot="1" x14ac:dyDescent="0.3">
      <c r="A12" s="15"/>
      <c r="B12" s="28" t="s">
        <v>65</v>
      </c>
      <c r="C12" s="57">
        <v>94886.95</v>
      </c>
      <c r="D12" s="57">
        <v>94886.95</v>
      </c>
      <c r="E12" s="57">
        <v>94886.95</v>
      </c>
      <c r="F12" s="57">
        <v>94886.95</v>
      </c>
      <c r="G12" s="57">
        <v>94886.95</v>
      </c>
      <c r="H12" s="57">
        <v>94886.95</v>
      </c>
      <c r="I12" s="57">
        <v>94886.95</v>
      </c>
      <c r="J12" s="44" t="s">
        <v>7</v>
      </c>
      <c r="K12" s="44" t="s">
        <v>11</v>
      </c>
      <c r="L12" s="29" t="s">
        <v>66</v>
      </c>
      <c r="M12" s="43" t="s">
        <v>64</v>
      </c>
      <c r="N12" s="44">
        <v>20</v>
      </c>
      <c r="O12" s="43" t="s">
        <v>14</v>
      </c>
      <c r="P12" s="7"/>
      <c r="Q12" s="1"/>
      <c r="S12" s="1"/>
    </row>
    <row r="13" spans="1:19" ht="83.25" customHeight="1" thickBot="1" x14ac:dyDescent="0.3">
      <c r="A13" s="1"/>
      <c r="B13" s="32" t="s">
        <v>67</v>
      </c>
      <c r="C13" s="58">
        <v>94886.95</v>
      </c>
      <c r="D13" s="58">
        <v>94886.95</v>
      </c>
      <c r="E13" s="57">
        <v>94886.95</v>
      </c>
      <c r="F13" s="57">
        <v>94886.95</v>
      </c>
      <c r="G13" s="57">
        <v>94886.95</v>
      </c>
      <c r="H13" s="57">
        <v>94886.95</v>
      </c>
      <c r="I13" s="57">
        <v>94886.95</v>
      </c>
      <c r="J13" s="46" t="s">
        <v>7</v>
      </c>
      <c r="K13" s="46" t="s">
        <v>11</v>
      </c>
      <c r="L13" s="33" t="s">
        <v>68</v>
      </c>
      <c r="M13" s="45" t="s">
        <v>69</v>
      </c>
      <c r="N13" s="46">
        <v>20</v>
      </c>
      <c r="O13" s="47" t="s">
        <v>14</v>
      </c>
    </row>
    <row r="14" spans="1:19" ht="85.5" customHeight="1" thickBot="1" x14ac:dyDescent="0.3">
      <c r="A14" s="15"/>
      <c r="B14" s="28" t="s">
        <v>70</v>
      </c>
      <c r="C14" s="57">
        <v>94886.95</v>
      </c>
      <c r="D14" s="57">
        <v>94886.95</v>
      </c>
      <c r="E14" s="57">
        <v>94886.95</v>
      </c>
      <c r="F14" s="57">
        <v>94886.95</v>
      </c>
      <c r="G14" s="57">
        <v>94886.95</v>
      </c>
      <c r="H14" s="57">
        <v>94886.95</v>
      </c>
      <c r="I14" s="57">
        <v>94886.95</v>
      </c>
      <c r="J14" s="44" t="s">
        <v>7</v>
      </c>
      <c r="K14" s="44" t="s">
        <v>11</v>
      </c>
      <c r="L14" s="29" t="s">
        <v>71</v>
      </c>
      <c r="M14" s="43" t="s">
        <v>72</v>
      </c>
      <c r="N14" s="44">
        <v>20</v>
      </c>
      <c r="O14" s="43" t="s">
        <v>14</v>
      </c>
      <c r="P14" s="7"/>
      <c r="Q14" s="1"/>
      <c r="S14" s="1"/>
    </row>
    <row r="15" spans="1:19" ht="83.25" customHeight="1" thickBot="1" x14ac:dyDescent="0.3">
      <c r="A15" s="1"/>
      <c r="B15" s="32" t="s">
        <v>146</v>
      </c>
      <c r="C15" s="58">
        <v>94886.95</v>
      </c>
      <c r="D15" s="58">
        <v>94886.95</v>
      </c>
      <c r="E15" s="57">
        <v>94886.95</v>
      </c>
      <c r="F15" s="57">
        <v>94886.95</v>
      </c>
      <c r="G15" s="57">
        <v>94886.95</v>
      </c>
      <c r="H15" s="57">
        <v>94886.95</v>
      </c>
      <c r="I15" s="57">
        <v>94886.95</v>
      </c>
      <c r="J15" s="46" t="s">
        <v>7</v>
      </c>
      <c r="K15" s="46" t="s">
        <v>11</v>
      </c>
      <c r="L15" s="33" t="s">
        <v>73</v>
      </c>
      <c r="M15" s="45" t="s">
        <v>72</v>
      </c>
      <c r="N15" s="46">
        <v>20</v>
      </c>
      <c r="O15" s="47" t="s">
        <v>14</v>
      </c>
    </row>
    <row r="16" spans="1:19" ht="87" customHeight="1" thickBot="1" x14ac:dyDescent="0.3">
      <c r="A16" s="15"/>
      <c r="B16" s="28" t="s">
        <v>74</v>
      </c>
      <c r="C16" s="57">
        <v>94886.95</v>
      </c>
      <c r="D16" s="57">
        <v>94886.95</v>
      </c>
      <c r="E16" s="57">
        <v>94886.95</v>
      </c>
      <c r="F16" s="57">
        <v>94886.95</v>
      </c>
      <c r="G16" s="57">
        <v>94886.95</v>
      </c>
      <c r="H16" s="57">
        <v>94886.95</v>
      </c>
      <c r="I16" s="57">
        <v>94886.95</v>
      </c>
      <c r="J16" s="44" t="s">
        <v>7</v>
      </c>
      <c r="K16" s="44" t="s">
        <v>11</v>
      </c>
      <c r="L16" s="29" t="s">
        <v>75</v>
      </c>
      <c r="M16" s="43" t="s">
        <v>72</v>
      </c>
      <c r="N16" s="44">
        <v>20</v>
      </c>
      <c r="O16" s="43" t="s">
        <v>14</v>
      </c>
      <c r="P16" s="7"/>
      <c r="Q16" s="1"/>
      <c r="S16" s="1"/>
    </row>
    <row r="17" spans="1:19" ht="83.25" customHeight="1" thickBot="1" x14ac:dyDescent="0.3">
      <c r="A17" s="1"/>
      <c r="B17" s="32" t="s">
        <v>76</v>
      </c>
      <c r="C17" s="58">
        <v>113864.34</v>
      </c>
      <c r="D17" s="58">
        <v>113864.34</v>
      </c>
      <c r="E17" s="58">
        <v>113864.34</v>
      </c>
      <c r="F17" s="58">
        <v>113864.34</v>
      </c>
      <c r="G17" s="58">
        <v>113864.34</v>
      </c>
      <c r="H17" s="58">
        <v>113864.34</v>
      </c>
      <c r="I17" s="58">
        <v>113864.34</v>
      </c>
      <c r="J17" s="46" t="s">
        <v>7</v>
      </c>
      <c r="K17" s="46" t="s">
        <v>11</v>
      </c>
      <c r="L17" s="33" t="s">
        <v>77</v>
      </c>
      <c r="M17" s="45" t="s">
        <v>64</v>
      </c>
      <c r="N17" s="46">
        <v>24</v>
      </c>
      <c r="O17" s="47" t="s">
        <v>14</v>
      </c>
    </row>
    <row r="18" spans="1:19" ht="75" customHeight="1" thickBot="1" x14ac:dyDescent="0.3">
      <c r="A18" s="15"/>
      <c r="B18" s="28" t="s">
        <v>78</v>
      </c>
      <c r="C18" s="57">
        <v>94886.95</v>
      </c>
      <c r="D18" s="57">
        <v>94886.95</v>
      </c>
      <c r="E18" s="57">
        <v>94886.95</v>
      </c>
      <c r="F18" s="57">
        <v>94886.95</v>
      </c>
      <c r="G18" s="57">
        <v>94886.95</v>
      </c>
      <c r="H18" s="57">
        <v>94886.95</v>
      </c>
      <c r="I18" s="57">
        <v>94886.95</v>
      </c>
      <c r="J18" s="44" t="s">
        <v>7</v>
      </c>
      <c r="K18" s="44" t="s">
        <v>11</v>
      </c>
      <c r="L18" s="29" t="s">
        <v>79</v>
      </c>
      <c r="M18" s="43" t="s">
        <v>64</v>
      </c>
      <c r="N18" s="44">
        <v>20</v>
      </c>
      <c r="O18" s="43" t="s">
        <v>14</v>
      </c>
      <c r="P18" s="7"/>
      <c r="Q18" s="1"/>
      <c r="S18" s="1"/>
    </row>
    <row r="19" spans="1:19" ht="83.25" customHeight="1" thickBot="1" x14ac:dyDescent="0.3">
      <c r="A19" s="1"/>
      <c r="B19" s="32" t="s">
        <v>80</v>
      </c>
      <c r="C19" s="58">
        <v>94886.95</v>
      </c>
      <c r="D19" s="58">
        <v>94886.95</v>
      </c>
      <c r="E19" s="57">
        <v>94886.95</v>
      </c>
      <c r="F19" s="57">
        <v>94886.95</v>
      </c>
      <c r="G19" s="57">
        <v>94886.95</v>
      </c>
      <c r="H19" s="57">
        <v>94886.95</v>
      </c>
      <c r="I19" s="57">
        <v>94886.95</v>
      </c>
      <c r="J19" s="46" t="s">
        <v>7</v>
      </c>
      <c r="K19" s="46" t="s">
        <v>11</v>
      </c>
      <c r="L19" s="33" t="s">
        <v>81</v>
      </c>
      <c r="M19" s="45" t="s">
        <v>64</v>
      </c>
      <c r="N19" s="46">
        <v>20</v>
      </c>
      <c r="O19" s="47" t="s">
        <v>14</v>
      </c>
    </row>
    <row r="20" spans="1:19" ht="69" customHeight="1" thickBot="1" x14ac:dyDescent="0.3">
      <c r="A20" s="15"/>
      <c r="B20" s="28" t="s">
        <v>82</v>
      </c>
      <c r="C20" s="57">
        <v>586634.04</v>
      </c>
      <c r="D20" s="57">
        <v>586634.04</v>
      </c>
      <c r="E20" s="57">
        <v>586634.04</v>
      </c>
      <c r="F20" s="57">
        <v>586634.04</v>
      </c>
      <c r="G20" s="57">
        <v>586634.04</v>
      </c>
      <c r="H20" s="57">
        <v>586634.04</v>
      </c>
      <c r="I20" s="57">
        <v>586634.04</v>
      </c>
      <c r="J20" s="44" t="s">
        <v>7</v>
      </c>
      <c r="K20" s="44" t="s">
        <v>11</v>
      </c>
      <c r="L20" s="29" t="s">
        <v>83</v>
      </c>
      <c r="M20" s="43" t="s">
        <v>84</v>
      </c>
      <c r="N20" s="44">
        <v>372</v>
      </c>
      <c r="O20" s="43" t="s">
        <v>14</v>
      </c>
      <c r="P20" s="7"/>
      <c r="Q20" s="1"/>
      <c r="S20" s="1"/>
    </row>
    <row r="21" spans="1:19" ht="83.25" customHeight="1" thickBot="1" x14ac:dyDescent="0.3">
      <c r="A21" s="1"/>
      <c r="B21" s="32" t="s">
        <v>85</v>
      </c>
      <c r="C21" s="58">
        <v>56932.17</v>
      </c>
      <c r="D21" s="58">
        <v>56932.17</v>
      </c>
      <c r="E21" s="58">
        <v>56932.17</v>
      </c>
      <c r="F21" s="58">
        <v>56932.17</v>
      </c>
      <c r="G21" s="58">
        <v>56932.17</v>
      </c>
      <c r="H21" s="58">
        <v>56932.17</v>
      </c>
      <c r="I21" s="58">
        <v>56932.17</v>
      </c>
      <c r="J21" s="46" t="s">
        <v>7</v>
      </c>
      <c r="K21" s="46" t="s">
        <v>11</v>
      </c>
      <c r="L21" s="33" t="s">
        <v>86</v>
      </c>
      <c r="M21" s="45" t="s">
        <v>64</v>
      </c>
      <c r="N21" s="46">
        <v>12</v>
      </c>
      <c r="O21" s="47" t="s">
        <v>14</v>
      </c>
    </row>
    <row r="22" spans="1:19" ht="69" customHeight="1" thickBot="1" x14ac:dyDescent="0.3">
      <c r="A22" s="15"/>
      <c r="B22" s="28" t="s">
        <v>82</v>
      </c>
      <c r="C22" s="57">
        <v>586634.04</v>
      </c>
      <c r="D22" s="57">
        <v>586634.04</v>
      </c>
      <c r="E22" s="57">
        <v>586634.04</v>
      </c>
      <c r="F22" s="57">
        <v>586634.04</v>
      </c>
      <c r="G22" s="57">
        <v>586634.04</v>
      </c>
      <c r="H22" s="57">
        <v>586634.04</v>
      </c>
      <c r="I22" s="57">
        <v>586634.04</v>
      </c>
      <c r="J22" s="44" t="s">
        <v>7</v>
      </c>
      <c r="K22" s="44" t="s">
        <v>11</v>
      </c>
      <c r="L22" s="29" t="s">
        <v>87</v>
      </c>
      <c r="M22" s="43" t="s">
        <v>84</v>
      </c>
      <c r="N22" s="44">
        <v>200</v>
      </c>
      <c r="O22" s="43" t="s">
        <v>14</v>
      </c>
      <c r="P22" s="7"/>
      <c r="Q22" s="1"/>
      <c r="S22" s="1"/>
    </row>
    <row r="23" spans="1:19" ht="83.25" customHeight="1" thickBot="1" x14ac:dyDescent="0.3">
      <c r="A23" s="1"/>
      <c r="B23" s="32" t="s">
        <v>88</v>
      </c>
      <c r="C23" s="76">
        <v>44098.559999999998</v>
      </c>
      <c r="D23" s="76">
        <v>44098.559999999998</v>
      </c>
      <c r="E23" s="76">
        <v>44098.559999999998</v>
      </c>
      <c r="F23" s="58">
        <v>44098.559999999998</v>
      </c>
      <c r="G23" s="58">
        <v>44098.559999999998</v>
      </c>
      <c r="H23" s="58">
        <v>44098.559999999998</v>
      </c>
      <c r="I23" s="58">
        <v>44098.559999999998</v>
      </c>
      <c r="J23" s="46" t="s">
        <v>7</v>
      </c>
      <c r="K23" s="46" t="s">
        <v>11</v>
      </c>
      <c r="L23" s="33" t="s">
        <v>89</v>
      </c>
      <c r="M23" s="45" t="s">
        <v>90</v>
      </c>
      <c r="N23" s="46">
        <v>109</v>
      </c>
      <c r="O23" s="47" t="s">
        <v>142</v>
      </c>
    </row>
    <row r="24" spans="1:19" ht="69" customHeight="1" thickBot="1" x14ac:dyDescent="0.3">
      <c r="A24" s="15"/>
      <c r="B24" s="28" t="s">
        <v>82</v>
      </c>
      <c r="C24" s="57">
        <v>421625.2</v>
      </c>
      <c r="D24" s="57">
        <v>421625.2</v>
      </c>
      <c r="E24" s="57">
        <v>421625.2</v>
      </c>
      <c r="F24" s="57">
        <v>421625.2</v>
      </c>
      <c r="G24" s="57">
        <v>421625.2</v>
      </c>
      <c r="H24" s="57">
        <v>421625.2</v>
      </c>
      <c r="I24" s="57">
        <v>421625.2</v>
      </c>
      <c r="J24" s="44" t="s">
        <v>7</v>
      </c>
      <c r="K24" s="44" t="s">
        <v>91</v>
      </c>
      <c r="L24" s="29" t="s">
        <v>92</v>
      </c>
      <c r="M24" s="43" t="s">
        <v>93</v>
      </c>
      <c r="N24" s="44">
        <v>163</v>
      </c>
      <c r="O24" s="43" t="s">
        <v>14</v>
      </c>
      <c r="P24" s="7"/>
      <c r="Q24" s="1"/>
      <c r="S24" s="1"/>
    </row>
    <row r="25" spans="1:19" ht="36.75" customHeight="1" thickBot="1" x14ac:dyDescent="0.3">
      <c r="A25" s="1"/>
      <c r="B25" s="66" t="s">
        <v>114</v>
      </c>
      <c r="C25" s="59">
        <f t="shared" ref="C25:I25" si="0">SUM(C11:C24)</f>
        <v>2587861.3400000003</v>
      </c>
      <c r="D25" s="59">
        <f t="shared" si="0"/>
        <v>2587861.3400000003</v>
      </c>
      <c r="E25" s="59">
        <f t="shared" si="0"/>
        <v>2587861.3400000003</v>
      </c>
      <c r="F25" s="59">
        <f t="shared" si="0"/>
        <v>2587861.91</v>
      </c>
      <c r="G25" s="59">
        <f t="shared" si="0"/>
        <v>2587861.3400000003</v>
      </c>
      <c r="H25" s="59">
        <f t="shared" si="0"/>
        <v>2587861.3400000003</v>
      </c>
      <c r="I25" s="59">
        <f t="shared" si="0"/>
        <v>2587861.3400000003</v>
      </c>
      <c r="J25" s="105"/>
      <c r="K25" s="106"/>
      <c r="L25" s="106"/>
      <c r="M25" s="106"/>
      <c r="N25" s="30">
        <f>SUM(N11:N24)</f>
        <v>1044</v>
      </c>
      <c r="O25" s="31"/>
      <c r="P25" s="1"/>
      <c r="S25" s="1"/>
    </row>
    <row r="26" spans="1:19" ht="83.25" customHeight="1" thickBot="1" x14ac:dyDescent="0.3">
      <c r="A26" s="1"/>
      <c r="B26" s="32" t="s">
        <v>94</v>
      </c>
      <c r="C26" s="58">
        <v>322615.63</v>
      </c>
      <c r="D26" s="58">
        <v>322615.63</v>
      </c>
      <c r="E26" s="58">
        <v>322615.63</v>
      </c>
      <c r="F26" s="58">
        <v>322615.63</v>
      </c>
      <c r="G26" s="58">
        <v>322615.63</v>
      </c>
      <c r="H26" s="58">
        <v>322615.63</v>
      </c>
      <c r="I26" s="58">
        <v>322615.63</v>
      </c>
      <c r="J26" s="46" t="s">
        <v>7</v>
      </c>
      <c r="K26" s="46" t="s">
        <v>15</v>
      </c>
      <c r="L26" s="46"/>
      <c r="M26" s="45" t="s">
        <v>64</v>
      </c>
      <c r="N26" s="46">
        <v>68</v>
      </c>
      <c r="O26" s="47" t="s">
        <v>14</v>
      </c>
    </row>
    <row r="27" spans="1:19" ht="94.5" customHeight="1" thickBot="1" x14ac:dyDescent="0.3">
      <c r="A27" s="15"/>
      <c r="B27" s="28" t="s">
        <v>95</v>
      </c>
      <c r="C27" s="57">
        <v>341593.02</v>
      </c>
      <c r="D27" s="57">
        <v>341593.02</v>
      </c>
      <c r="E27" s="57">
        <v>341593.02</v>
      </c>
      <c r="F27" s="57">
        <v>341593.02</v>
      </c>
      <c r="G27" s="57">
        <v>341593.02</v>
      </c>
      <c r="H27" s="57">
        <v>341593.02</v>
      </c>
      <c r="I27" s="57">
        <v>341593.02</v>
      </c>
      <c r="J27" s="44" t="s">
        <v>7</v>
      </c>
      <c r="K27" s="44" t="s">
        <v>15</v>
      </c>
      <c r="L27" s="44" t="s">
        <v>96</v>
      </c>
      <c r="M27" s="43" t="s">
        <v>64</v>
      </c>
      <c r="N27" s="44">
        <v>72</v>
      </c>
      <c r="O27" s="43" t="s">
        <v>14</v>
      </c>
      <c r="P27" s="7"/>
      <c r="Q27" s="1"/>
      <c r="S27" s="1"/>
    </row>
    <row r="28" spans="1:19" ht="83.25" customHeight="1" x14ac:dyDescent="0.25">
      <c r="A28" s="1"/>
      <c r="B28" s="32" t="s">
        <v>97</v>
      </c>
      <c r="C28" s="58">
        <v>284660.84999999998</v>
      </c>
      <c r="D28" s="58">
        <v>284660.84999999998</v>
      </c>
      <c r="E28" s="58">
        <v>284660.84999999998</v>
      </c>
      <c r="F28" s="58">
        <v>284660.84999999998</v>
      </c>
      <c r="G28" s="58">
        <v>284660.84999999998</v>
      </c>
      <c r="H28" s="58">
        <v>284660.84999999998</v>
      </c>
      <c r="I28" s="58">
        <v>284660.84999999998</v>
      </c>
      <c r="J28" s="46" t="s">
        <v>7</v>
      </c>
      <c r="K28" s="46" t="s">
        <v>15</v>
      </c>
      <c r="L28" s="46" t="s">
        <v>98</v>
      </c>
      <c r="M28" s="45" t="s">
        <v>64</v>
      </c>
      <c r="N28" s="46">
        <v>60</v>
      </c>
      <c r="O28" s="47" t="s">
        <v>14</v>
      </c>
    </row>
    <row r="29" spans="1:19" ht="36.75" customHeight="1" thickBot="1" x14ac:dyDescent="0.3">
      <c r="A29" s="1"/>
      <c r="B29" s="66" t="s">
        <v>115</v>
      </c>
      <c r="C29" s="59">
        <f t="shared" ref="C29:I29" si="1">SUM(C26:C28)</f>
        <v>948869.5</v>
      </c>
      <c r="D29" s="59">
        <f t="shared" si="1"/>
        <v>948869.5</v>
      </c>
      <c r="E29" s="59">
        <f t="shared" si="1"/>
        <v>948869.5</v>
      </c>
      <c r="F29" s="73">
        <f t="shared" si="1"/>
        <v>948869.5</v>
      </c>
      <c r="G29" s="73">
        <f t="shared" si="1"/>
        <v>948869.5</v>
      </c>
      <c r="H29" s="73">
        <f t="shared" si="1"/>
        <v>948869.5</v>
      </c>
      <c r="I29" s="73">
        <f t="shared" si="1"/>
        <v>948869.5</v>
      </c>
      <c r="J29" s="105"/>
      <c r="K29" s="106"/>
      <c r="L29" s="106"/>
      <c r="M29" s="106"/>
      <c r="N29" s="30">
        <f>SUM(N26:N28)</f>
        <v>200</v>
      </c>
      <c r="O29" s="31"/>
      <c r="P29" s="1"/>
      <c r="S29" s="1"/>
    </row>
    <row r="30" spans="1:19" ht="83.25" customHeight="1" thickBot="1" x14ac:dyDescent="0.3">
      <c r="A30" s="1"/>
      <c r="B30" s="32" t="s">
        <v>99</v>
      </c>
      <c r="C30" s="58">
        <v>189773.9</v>
      </c>
      <c r="D30" s="58">
        <v>189773.9</v>
      </c>
      <c r="E30" s="58">
        <v>189773.9</v>
      </c>
      <c r="F30" s="58">
        <v>189773.9</v>
      </c>
      <c r="G30" s="58">
        <v>189773.9</v>
      </c>
      <c r="H30" s="58">
        <v>189773.9</v>
      </c>
      <c r="I30" s="58">
        <v>189773.9</v>
      </c>
      <c r="J30" s="46" t="s">
        <v>7</v>
      </c>
      <c r="K30" s="46" t="s">
        <v>100</v>
      </c>
      <c r="L30" s="46" t="s">
        <v>101</v>
      </c>
      <c r="M30" s="45" t="s">
        <v>64</v>
      </c>
      <c r="N30" s="46">
        <v>40</v>
      </c>
      <c r="O30" s="47" t="s">
        <v>14</v>
      </c>
    </row>
    <row r="31" spans="1:19" ht="87" customHeight="1" thickBot="1" x14ac:dyDescent="0.3">
      <c r="A31" s="15"/>
      <c r="B31" s="28" t="s">
        <v>102</v>
      </c>
      <c r="C31" s="57">
        <v>189773.9</v>
      </c>
      <c r="D31" s="57">
        <v>189773.9</v>
      </c>
      <c r="E31" s="57">
        <v>189773.9</v>
      </c>
      <c r="F31" s="58">
        <v>189773.9</v>
      </c>
      <c r="G31" s="57">
        <v>189773.9</v>
      </c>
      <c r="H31" s="57">
        <v>189773.9</v>
      </c>
      <c r="I31" s="57">
        <v>189773.9</v>
      </c>
      <c r="J31" s="44" t="s">
        <v>7</v>
      </c>
      <c r="K31" s="44" t="s">
        <v>100</v>
      </c>
      <c r="L31" s="44" t="s">
        <v>103</v>
      </c>
      <c r="M31" s="43" t="s">
        <v>64</v>
      </c>
      <c r="N31" s="44">
        <v>40</v>
      </c>
      <c r="O31" s="43" t="s">
        <v>14</v>
      </c>
      <c r="P31" s="7"/>
      <c r="Q31" s="1"/>
      <c r="S31" s="1"/>
    </row>
    <row r="32" spans="1:19" ht="83.25" customHeight="1" thickBot="1" x14ac:dyDescent="0.3">
      <c r="A32" s="1"/>
      <c r="B32" s="32" t="s">
        <v>104</v>
      </c>
      <c r="C32" s="58">
        <v>189773.9</v>
      </c>
      <c r="D32" s="58">
        <v>189773.9</v>
      </c>
      <c r="E32" s="57">
        <v>189773.9</v>
      </c>
      <c r="F32" s="58">
        <v>189773.9</v>
      </c>
      <c r="G32" s="57">
        <v>189773.9</v>
      </c>
      <c r="H32" s="57">
        <v>189773.9</v>
      </c>
      <c r="I32" s="57">
        <v>189773.9</v>
      </c>
      <c r="J32" s="46" t="s">
        <v>7</v>
      </c>
      <c r="K32" s="46" t="s">
        <v>100</v>
      </c>
      <c r="L32" s="46" t="s">
        <v>105</v>
      </c>
      <c r="M32" s="45" t="s">
        <v>64</v>
      </c>
      <c r="N32" s="46">
        <v>40</v>
      </c>
      <c r="O32" s="47" t="s">
        <v>14</v>
      </c>
    </row>
    <row r="33" spans="1:19" ht="93" customHeight="1" thickBot="1" x14ac:dyDescent="0.3">
      <c r="A33" s="15"/>
      <c r="B33" s="28" t="s">
        <v>106</v>
      </c>
      <c r="C33" s="57">
        <v>189773.9</v>
      </c>
      <c r="D33" s="57">
        <v>189773.9</v>
      </c>
      <c r="E33" s="57">
        <v>189773.9</v>
      </c>
      <c r="F33" s="57">
        <v>189773.9</v>
      </c>
      <c r="G33" s="57">
        <v>189773.9</v>
      </c>
      <c r="H33" s="57">
        <v>189773.9</v>
      </c>
      <c r="I33" s="57">
        <v>189773.9</v>
      </c>
      <c r="J33" s="44" t="s">
        <v>7</v>
      </c>
      <c r="K33" s="44" t="s">
        <v>100</v>
      </c>
      <c r="L33" s="44" t="s">
        <v>107</v>
      </c>
      <c r="M33" s="43" t="s">
        <v>64</v>
      </c>
      <c r="N33" s="44">
        <v>40</v>
      </c>
      <c r="O33" s="43" t="s">
        <v>14</v>
      </c>
      <c r="P33" s="7"/>
      <c r="Q33" s="1"/>
      <c r="S33" s="1"/>
    </row>
    <row r="34" spans="1:19" ht="83.25" customHeight="1" thickBot="1" x14ac:dyDescent="0.3">
      <c r="A34" s="1"/>
      <c r="B34" s="32" t="s">
        <v>108</v>
      </c>
      <c r="C34" s="58">
        <v>189773.9</v>
      </c>
      <c r="D34" s="58">
        <v>189773.9</v>
      </c>
      <c r="E34" s="57">
        <v>189773.9</v>
      </c>
      <c r="F34" s="57">
        <v>189773.9</v>
      </c>
      <c r="G34" s="57">
        <v>189773.9</v>
      </c>
      <c r="H34" s="57">
        <v>189773.9</v>
      </c>
      <c r="I34" s="57">
        <v>189773.9</v>
      </c>
      <c r="J34" s="46" t="s">
        <v>7</v>
      </c>
      <c r="K34" s="46" t="s">
        <v>100</v>
      </c>
      <c r="L34" s="46" t="s">
        <v>109</v>
      </c>
      <c r="M34" s="45" t="s">
        <v>64</v>
      </c>
      <c r="N34" s="46">
        <v>40</v>
      </c>
      <c r="O34" s="47" t="s">
        <v>14</v>
      </c>
    </row>
    <row r="35" spans="1:19" ht="69" customHeight="1" thickBot="1" x14ac:dyDescent="0.3">
      <c r="A35" s="15"/>
      <c r="B35" s="28" t="s">
        <v>88</v>
      </c>
      <c r="C35" s="57">
        <v>52200</v>
      </c>
      <c r="D35" s="57">
        <v>52200</v>
      </c>
      <c r="E35" s="57">
        <v>52200</v>
      </c>
      <c r="F35" s="57">
        <v>52200</v>
      </c>
      <c r="G35" s="57">
        <v>52200</v>
      </c>
      <c r="H35" s="57">
        <v>52200</v>
      </c>
      <c r="I35" s="57">
        <v>52200</v>
      </c>
      <c r="J35" s="44" t="s">
        <v>7</v>
      </c>
      <c r="K35" s="44" t="s">
        <v>100</v>
      </c>
      <c r="L35" s="44" t="s">
        <v>110</v>
      </c>
      <c r="M35" s="43" t="s">
        <v>111</v>
      </c>
      <c r="N35" s="44">
        <v>210</v>
      </c>
      <c r="O35" s="43" t="s">
        <v>140</v>
      </c>
      <c r="P35" s="7"/>
      <c r="Q35" s="1"/>
      <c r="S35" s="1"/>
    </row>
    <row r="36" spans="1:19" ht="83.25" customHeight="1" x14ac:dyDescent="0.25">
      <c r="A36" s="1"/>
      <c r="B36" s="32" t="s">
        <v>88</v>
      </c>
      <c r="C36" s="58">
        <v>61966.36</v>
      </c>
      <c r="D36" s="58">
        <v>61966.36</v>
      </c>
      <c r="E36" s="58">
        <v>61966.36</v>
      </c>
      <c r="F36" s="58">
        <v>61966.36</v>
      </c>
      <c r="G36" s="58">
        <v>61966.36</v>
      </c>
      <c r="H36" s="58">
        <v>61966.36</v>
      </c>
      <c r="I36" s="58">
        <v>61966.36</v>
      </c>
      <c r="J36" s="46" t="s">
        <v>7</v>
      </c>
      <c r="K36" s="46" t="s">
        <v>100</v>
      </c>
      <c r="L36" s="46" t="s">
        <v>112</v>
      </c>
      <c r="M36" s="45" t="s">
        <v>113</v>
      </c>
      <c r="N36" s="46">
        <v>113</v>
      </c>
      <c r="O36" s="47" t="s">
        <v>141</v>
      </c>
    </row>
    <row r="37" spans="1:19" ht="36.75" customHeight="1" x14ac:dyDescent="0.25">
      <c r="A37" s="1"/>
      <c r="B37" s="64" t="s">
        <v>116</v>
      </c>
      <c r="C37" s="59">
        <f t="shared" ref="C37:I37" si="2">SUM(C30:C36)</f>
        <v>1063035.8600000001</v>
      </c>
      <c r="D37" s="59">
        <f t="shared" si="2"/>
        <v>1063035.8600000001</v>
      </c>
      <c r="E37" s="59">
        <f t="shared" si="2"/>
        <v>1063035.8600000001</v>
      </c>
      <c r="F37" s="59">
        <f t="shared" si="2"/>
        <v>1063035.8600000001</v>
      </c>
      <c r="G37" s="59">
        <f t="shared" si="2"/>
        <v>1063035.8600000001</v>
      </c>
      <c r="H37" s="59">
        <f t="shared" si="2"/>
        <v>1063035.8600000001</v>
      </c>
      <c r="I37" s="59">
        <f t="shared" si="2"/>
        <v>1063035.8600000001</v>
      </c>
      <c r="J37" s="107"/>
      <c r="K37" s="107"/>
      <c r="L37" s="107"/>
      <c r="M37" s="107"/>
      <c r="N37" s="30">
        <f>SUM(N30:N36)</f>
        <v>523</v>
      </c>
      <c r="O37" s="35"/>
      <c r="P37" s="1"/>
      <c r="S37" s="1"/>
    </row>
    <row r="38" spans="1:19" ht="39" customHeight="1" x14ac:dyDescent="0.25">
      <c r="A38" s="1"/>
      <c r="B38" s="65" t="s">
        <v>61</v>
      </c>
      <c r="C38" s="63">
        <f t="shared" ref="C38:I38" si="3">+C25+C29+C37</f>
        <v>4599766.7</v>
      </c>
      <c r="D38" s="63">
        <f t="shared" si="3"/>
        <v>4599766.7</v>
      </c>
      <c r="E38" s="63">
        <f t="shared" si="3"/>
        <v>4599766.7</v>
      </c>
      <c r="F38" s="63">
        <f t="shared" si="3"/>
        <v>4599767.2700000005</v>
      </c>
      <c r="G38" s="63">
        <f t="shared" si="3"/>
        <v>4599766.7</v>
      </c>
      <c r="H38" s="63">
        <f t="shared" si="3"/>
        <v>4599766.7</v>
      </c>
      <c r="I38" s="63">
        <f t="shared" si="3"/>
        <v>4599766.7</v>
      </c>
      <c r="J38" s="23" t="s">
        <v>7</v>
      </c>
      <c r="K38" s="108"/>
      <c r="L38" s="108"/>
      <c r="M38" s="108"/>
      <c r="N38" s="24">
        <f>+N37+N29+N25</f>
        <v>1767</v>
      </c>
      <c r="O38" s="16"/>
      <c r="Q38" s="21"/>
      <c r="R38" s="20"/>
      <c r="S38" s="20"/>
    </row>
    <row r="39" spans="1:19" x14ac:dyDescent="0.25">
      <c r="C39" s="2"/>
      <c r="D39" s="2"/>
      <c r="E39" s="2"/>
      <c r="F39" s="2"/>
      <c r="G39" s="2"/>
      <c r="H39" s="2"/>
      <c r="I39" s="2"/>
      <c r="K39" s="22"/>
    </row>
    <row r="40" spans="1:19" x14ac:dyDescent="0.25">
      <c r="C40" s="2"/>
      <c r="D40" s="2"/>
      <c r="E40" s="2"/>
      <c r="F40" s="2"/>
      <c r="G40" s="2"/>
      <c r="H40" s="2"/>
      <c r="I40" s="2"/>
      <c r="K40" s="22"/>
    </row>
    <row r="41" spans="1:19" x14ac:dyDescent="0.25">
      <c r="B41" s="1"/>
      <c r="C41" s="2"/>
      <c r="D41" s="2"/>
      <c r="E41" s="2"/>
      <c r="F41" s="2"/>
      <c r="G41" s="2"/>
      <c r="H41" s="2"/>
      <c r="I41" s="2"/>
    </row>
    <row r="42" spans="1:19" x14ac:dyDescent="0.25">
      <c r="B42" s="3"/>
      <c r="C42" s="1"/>
      <c r="D42" s="2"/>
      <c r="E42" s="2"/>
      <c r="F42" s="2"/>
      <c r="G42" s="2"/>
      <c r="H42" s="2"/>
      <c r="I42" s="2"/>
      <c r="J42" s="1"/>
    </row>
    <row r="43" spans="1:19" ht="15.75" x14ac:dyDescent="0.25">
      <c r="D43" s="4"/>
      <c r="E43" s="4"/>
      <c r="F43" s="4"/>
      <c r="G43" s="4"/>
      <c r="H43" s="4"/>
      <c r="I43" s="4"/>
      <c r="J43" s="1"/>
      <c r="K43" s="101"/>
      <c r="L43" s="101"/>
      <c r="M43" s="101"/>
      <c r="Q43" s="7"/>
    </row>
    <row r="44" spans="1:19" ht="15.75" x14ac:dyDescent="0.25">
      <c r="C44" s="1"/>
      <c r="D44" s="4"/>
      <c r="E44" s="4"/>
      <c r="F44" s="4"/>
      <c r="G44" s="4"/>
      <c r="H44" s="4"/>
      <c r="I44" s="4"/>
      <c r="K44" s="101"/>
      <c r="L44" s="101"/>
      <c r="M44" s="101"/>
      <c r="Q44" s="7"/>
    </row>
    <row r="45" spans="1:19" x14ac:dyDescent="0.25">
      <c r="C45" s="1"/>
      <c r="D45" s="2"/>
      <c r="E45" s="2"/>
      <c r="F45" s="2"/>
      <c r="G45" s="2"/>
      <c r="H45" s="2"/>
      <c r="I45" s="2"/>
      <c r="P45" s="1"/>
      <c r="Q45" s="7"/>
    </row>
    <row r="46" spans="1:19" x14ac:dyDescent="0.25">
      <c r="P46" s="1"/>
    </row>
    <row r="47" spans="1:19" x14ac:dyDescent="0.25">
      <c r="P47" s="1"/>
    </row>
    <row r="48" spans="1:19" x14ac:dyDescent="0.25">
      <c r="K48" s="1"/>
    </row>
    <row r="49" spans="4:11" x14ac:dyDescent="0.25">
      <c r="D49" s="1"/>
      <c r="E49" s="1"/>
      <c r="F49" s="1"/>
      <c r="G49" s="1"/>
      <c r="H49" s="1"/>
      <c r="I49" s="1"/>
      <c r="J49" s="1"/>
      <c r="K49" s="1"/>
    </row>
    <row r="50" spans="4:11" x14ac:dyDescent="0.25">
      <c r="D50" s="1"/>
      <c r="E50" s="1"/>
      <c r="F50" s="1"/>
      <c r="G50" s="1"/>
      <c r="H50" s="1"/>
      <c r="I50" s="1"/>
      <c r="K50" s="1"/>
    </row>
    <row r="51" spans="4:11" x14ac:dyDescent="0.25">
      <c r="D51" s="1"/>
      <c r="E51" s="1"/>
      <c r="F51" s="1"/>
      <c r="G51" s="1"/>
      <c r="H51" s="1"/>
      <c r="I51" s="1"/>
      <c r="K51" s="1"/>
    </row>
    <row r="52" spans="4:11" x14ac:dyDescent="0.25">
      <c r="D52" s="1"/>
      <c r="E52" s="1"/>
      <c r="F52" s="1"/>
      <c r="G52" s="1"/>
      <c r="H52" s="1"/>
      <c r="I52" s="1"/>
    </row>
    <row r="53" spans="4:11" x14ac:dyDescent="0.25">
      <c r="D53" s="1"/>
      <c r="E53" s="1"/>
      <c r="F53" s="1"/>
      <c r="G53" s="1"/>
      <c r="H53" s="1"/>
      <c r="I53" s="1"/>
    </row>
    <row r="54" spans="4:11" x14ac:dyDescent="0.25">
      <c r="D54" s="1"/>
      <c r="E54" s="1"/>
      <c r="F54" s="1"/>
      <c r="G54" s="1"/>
      <c r="H54" s="1"/>
      <c r="I54" s="1"/>
    </row>
    <row r="55" spans="4:11" x14ac:dyDescent="0.25">
      <c r="D55" s="1"/>
      <c r="E55" s="1"/>
      <c r="F55" s="1"/>
      <c r="G55" s="1"/>
      <c r="H55" s="1"/>
      <c r="I55" s="1"/>
    </row>
    <row r="56" spans="4:11" x14ac:dyDescent="0.25">
      <c r="D56" s="1"/>
      <c r="E56" s="1"/>
      <c r="F56" s="1"/>
      <c r="G56" s="1"/>
      <c r="H56" s="1"/>
      <c r="I56" s="1"/>
    </row>
    <row r="57" spans="4:11" x14ac:dyDescent="0.25">
      <c r="D57" s="1"/>
      <c r="E57" s="1"/>
      <c r="F57" s="1"/>
      <c r="G57" s="1"/>
      <c r="H57" s="1"/>
      <c r="I57" s="1"/>
    </row>
    <row r="58" spans="4:11" x14ac:dyDescent="0.25">
      <c r="D58" s="1"/>
      <c r="E58" s="1"/>
      <c r="F58" s="1"/>
      <c r="G58" s="1"/>
      <c r="H58" s="1"/>
      <c r="I58" s="1"/>
    </row>
  </sheetData>
  <mergeCells count="22">
    <mergeCell ref="A5:O5"/>
    <mergeCell ref="L7:M7"/>
    <mergeCell ref="C9:C10"/>
    <mergeCell ref="D9:D10"/>
    <mergeCell ref="J9:L9"/>
    <mergeCell ref="E9:E10"/>
    <mergeCell ref="A1:O1"/>
    <mergeCell ref="K44:M44"/>
    <mergeCell ref="B9:B10"/>
    <mergeCell ref="O9:O10"/>
    <mergeCell ref="M9:M10"/>
    <mergeCell ref="K38:M38"/>
    <mergeCell ref="H9:H10"/>
    <mergeCell ref="I9:I10"/>
    <mergeCell ref="A2:O2"/>
    <mergeCell ref="A3:O3"/>
    <mergeCell ref="J25:M25"/>
    <mergeCell ref="K43:M43"/>
    <mergeCell ref="F9:F10"/>
    <mergeCell ref="G9:G10"/>
    <mergeCell ref="J29:M29"/>
    <mergeCell ref="J37:M37"/>
  </mergeCells>
  <printOptions horizontalCentered="1"/>
  <pageMargins left="0.70866141732283472" right="0.70866141732283472" top="0.74803149606299213" bottom="0.74803149606299213" header="0.31496062992125984" footer="0.31496062992125984"/>
  <pageSetup paperSize="5" scale="55" fitToHeight="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7" workbookViewId="0">
      <selection activeCell="C24" sqref="C24"/>
    </sheetView>
  </sheetViews>
  <sheetFormatPr baseColWidth="10" defaultRowHeight="15" x14ac:dyDescent="0.25"/>
  <cols>
    <col min="1" max="1" width="57.85546875" customWidth="1"/>
    <col min="2" max="2" width="18.85546875" customWidth="1"/>
    <col min="3" max="3" width="23.7109375" customWidth="1"/>
    <col min="4" max="5" width="18.7109375" customWidth="1"/>
    <col min="6" max="6" width="16.140625" customWidth="1"/>
    <col min="7" max="7" width="16.5703125" customWidth="1"/>
    <col min="8" max="8" width="16.140625" customWidth="1"/>
  </cols>
  <sheetData>
    <row r="1" spans="1:8" x14ac:dyDescent="0.25">
      <c r="A1" s="116"/>
      <c r="B1" s="116"/>
      <c r="C1" s="116"/>
      <c r="D1" s="116"/>
      <c r="E1" s="116"/>
      <c r="F1" s="116"/>
      <c r="G1" s="116"/>
      <c r="H1" s="116"/>
    </row>
    <row r="2" spans="1:8" ht="18.75" x14ac:dyDescent="0.3">
      <c r="A2" s="113" t="s">
        <v>123</v>
      </c>
      <c r="B2" s="113"/>
      <c r="C2" s="113"/>
      <c r="D2" s="113"/>
      <c r="E2" s="113"/>
      <c r="F2" s="113"/>
      <c r="G2" s="113"/>
      <c r="H2" s="113"/>
    </row>
    <row r="3" spans="1:8" ht="18.75" x14ac:dyDescent="0.3">
      <c r="A3" s="113" t="s">
        <v>124</v>
      </c>
      <c r="B3" s="113"/>
      <c r="C3" s="113"/>
      <c r="D3" s="113"/>
      <c r="E3" s="113"/>
      <c r="F3" s="113"/>
      <c r="G3" s="113"/>
      <c r="H3" s="113"/>
    </row>
    <row r="4" spans="1:8" x14ac:dyDescent="0.25">
      <c r="A4" s="114" t="s">
        <v>125</v>
      </c>
      <c r="B4" s="114"/>
      <c r="C4" s="114"/>
      <c r="D4" s="114"/>
      <c r="E4" s="114"/>
      <c r="F4" s="114"/>
      <c r="G4" s="114"/>
      <c r="H4" s="114"/>
    </row>
    <row r="5" spans="1:8" x14ac:dyDescent="0.25">
      <c r="A5" s="114" t="s">
        <v>126</v>
      </c>
      <c r="B5" s="114"/>
      <c r="C5" s="114"/>
      <c r="D5" s="114"/>
      <c r="E5" s="114"/>
      <c r="F5" s="114"/>
      <c r="G5" s="114"/>
      <c r="H5" s="114"/>
    </row>
    <row r="6" spans="1:8" x14ac:dyDescent="0.25">
      <c r="A6" s="114"/>
      <c r="B6" s="114"/>
      <c r="C6" s="114"/>
    </row>
    <row r="7" spans="1:8" ht="17.25" x14ac:dyDescent="0.25">
      <c r="A7" s="115" t="s">
        <v>147</v>
      </c>
      <c r="B7" s="115"/>
      <c r="C7" s="115"/>
      <c r="D7" s="115"/>
      <c r="E7" s="115"/>
      <c r="F7" s="115"/>
      <c r="G7" s="115"/>
      <c r="H7" s="115"/>
    </row>
    <row r="8" spans="1:8" ht="15.75" thickBot="1" x14ac:dyDescent="0.3">
      <c r="A8" s="110"/>
      <c r="B8" s="110"/>
      <c r="C8" s="110"/>
    </row>
    <row r="9" spans="1:8" ht="16.5" customHeight="1" thickBot="1" x14ac:dyDescent="0.3">
      <c r="A9" s="111" t="s">
        <v>127</v>
      </c>
      <c r="B9" s="89" t="s">
        <v>130</v>
      </c>
      <c r="C9" s="91"/>
      <c r="D9" s="99" t="s">
        <v>132</v>
      </c>
      <c r="E9" s="99" t="s">
        <v>133</v>
      </c>
      <c r="F9" s="99" t="s">
        <v>134</v>
      </c>
      <c r="G9" s="99" t="s">
        <v>135</v>
      </c>
      <c r="H9" s="99" t="s">
        <v>136</v>
      </c>
    </row>
    <row r="10" spans="1:8" ht="17.25" thickTop="1" thickBot="1" x14ac:dyDescent="0.3">
      <c r="A10" s="112"/>
      <c r="B10" s="39" t="s">
        <v>61</v>
      </c>
      <c r="C10" s="39" t="s">
        <v>129</v>
      </c>
      <c r="D10" s="100"/>
      <c r="E10" s="100"/>
      <c r="F10" s="100"/>
      <c r="G10" s="100"/>
      <c r="H10" s="100"/>
    </row>
    <row r="11" spans="1:8" ht="27" customHeight="1" thickTop="1" thickBot="1" x14ac:dyDescent="0.3">
      <c r="A11" s="67" t="s">
        <v>139</v>
      </c>
      <c r="B11" s="74">
        <f>+ELECTRIFICACION!C33</f>
        <v>13642893.890000001</v>
      </c>
      <c r="C11" s="74">
        <f>+ELECTRIFICACION!O7</f>
        <v>12812795.109999999</v>
      </c>
      <c r="D11" s="74">
        <f>+ELECTRIFICACION!E33</f>
        <v>12812795.109999999</v>
      </c>
      <c r="E11" s="74">
        <v>0</v>
      </c>
      <c r="F11" s="74">
        <v>0</v>
      </c>
      <c r="G11" s="74">
        <v>0</v>
      </c>
      <c r="H11" s="74">
        <v>0</v>
      </c>
    </row>
    <row r="12" spans="1:8" ht="27" customHeight="1" thickBot="1" x14ac:dyDescent="0.3">
      <c r="A12" s="68" t="s">
        <v>128</v>
      </c>
      <c r="B12" s="75">
        <f>+'ENERGIA ALTERNA'!$C$38</f>
        <v>4599766.7</v>
      </c>
      <c r="C12" s="75">
        <f>+'ENERGIA ALTERNA'!O7</f>
        <v>4599766.7</v>
      </c>
      <c r="D12" s="75">
        <f>+'ENERGIA ALTERNA'!E38</f>
        <v>4599766.7</v>
      </c>
      <c r="E12" s="75">
        <f>+'ENERGIA ALTERNA'!F38</f>
        <v>4599767.2700000005</v>
      </c>
      <c r="F12" s="75">
        <v>0</v>
      </c>
      <c r="G12" s="75">
        <v>0</v>
      </c>
      <c r="H12" s="75">
        <v>0</v>
      </c>
    </row>
    <row r="13" spans="1:8" ht="27" customHeight="1" thickBot="1" x14ac:dyDescent="0.3">
      <c r="A13" s="67" t="s">
        <v>137</v>
      </c>
      <c r="B13" s="74">
        <v>527802.09</v>
      </c>
      <c r="C13" s="74">
        <v>527802.09</v>
      </c>
      <c r="D13" s="74">
        <v>263012</v>
      </c>
      <c r="E13" s="74">
        <v>0</v>
      </c>
      <c r="F13" s="74">
        <v>0</v>
      </c>
      <c r="G13" s="74">
        <v>0</v>
      </c>
      <c r="H13" s="74">
        <v>0</v>
      </c>
    </row>
    <row r="14" spans="1:8" ht="27" customHeight="1" thickBot="1" x14ac:dyDescent="0.3">
      <c r="A14" s="68" t="s">
        <v>138</v>
      </c>
      <c r="B14" s="75">
        <v>8796.7000000000007</v>
      </c>
      <c r="C14" s="75">
        <v>8796.7000000000007</v>
      </c>
      <c r="D14" s="75">
        <v>0</v>
      </c>
      <c r="E14" s="75">
        <v>0</v>
      </c>
      <c r="F14" s="75">
        <v>0</v>
      </c>
      <c r="G14" s="75">
        <v>0</v>
      </c>
      <c r="H14" s="75">
        <v>0</v>
      </c>
    </row>
    <row r="15" spans="1:8" ht="33" customHeight="1" thickBot="1" x14ac:dyDescent="0.3">
      <c r="A15" s="69" t="s">
        <v>61</v>
      </c>
      <c r="B15" s="70">
        <f>SUM(B11:B14)</f>
        <v>18779259.379999999</v>
      </c>
      <c r="C15" s="70">
        <f t="shared" ref="C15:H15" si="0">SUM(C11:C14)</f>
        <v>17949160.599999998</v>
      </c>
      <c r="D15" s="70">
        <f t="shared" si="0"/>
        <v>17675573.809999999</v>
      </c>
      <c r="E15" s="70">
        <f t="shared" si="0"/>
        <v>4599767.2700000005</v>
      </c>
      <c r="F15" s="70">
        <f t="shared" si="0"/>
        <v>0</v>
      </c>
      <c r="G15" s="70">
        <f t="shared" si="0"/>
        <v>0</v>
      </c>
      <c r="H15" s="70">
        <f t="shared" si="0"/>
        <v>0</v>
      </c>
    </row>
    <row r="16" spans="1:8" ht="15.75" thickTop="1" x14ac:dyDescent="0.25"/>
    <row r="17" spans="2:4" x14ac:dyDescent="0.25">
      <c r="D17" s="2"/>
    </row>
    <row r="20" spans="2:4" ht="15.75" x14ac:dyDescent="0.25">
      <c r="B20" s="82"/>
      <c r="C20" s="83"/>
    </row>
    <row r="21" spans="2:4" ht="15.75" x14ac:dyDescent="0.25">
      <c r="B21" s="82"/>
      <c r="C21" s="83"/>
    </row>
    <row r="22" spans="2:4" ht="15.75" x14ac:dyDescent="0.25">
      <c r="B22" s="80"/>
      <c r="C22" s="81"/>
    </row>
    <row r="23" spans="2:4" ht="15.75" x14ac:dyDescent="0.25">
      <c r="B23" s="80"/>
      <c r="C23" s="81"/>
    </row>
    <row r="24" spans="2:4" ht="15.75" x14ac:dyDescent="0.25">
      <c r="B24" s="82"/>
      <c r="C24" s="83"/>
    </row>
  </sheetData>
  <mergeCells count="15">
    <mergeCell ref="A2:H2"/>
    <mergeCell ref="A3:H3"/>
    <mergeCell ref="A4:H4"/>
    <mergeCell ref="A5:H5"/>
    <mergeCell ref="A7:H7"/>
    <mergeCell ref="A1:H1"/>
    <mergeCell ref="A6:C6"/>
    <mergeCell ref="D9:D10"/>
    <mergeCell ref="E9:E10"/>
    <mergeCell ref="F9:F10"/>
    <mergeCell ref="G9:G10"/>
    <mergeCell ref="H9:H10"/>
    <mergeCell ref="A8:C8"/>
    <mergeCell ref="A9:A10"/>
    <mergeCell ref="B9:C9"/>
  </mergeCells>
  <printOptions horizontalCentered="1"/>
  <pageMargins left="0.70866141732283472" right="0.70866141732283472" top="0.74803149606299213" bottom="0.74803149606299213" header="0.31496062992125984" footer="0.31496062992125984"/>
  <pageSetup paperSize="5"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ELECTRIFICACION</vt:lpstr>
      <vt:lpstr>ENERGIA ALTERNA</vt:lpstr>
      <vt:lpstr>TOTAL</vt:lpstr>
      <vt:lpstr>ELECTRIFICACION!Área_de_impresión</vt:lpstr>
      <vt:lpstr>'ENERGIA ALTERNA'!Área_de_impresión</vt:lpstr>
      <vt:lpstr>TOTAL!Área_de_impresión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Zavala</dc:creator>
  <cp:lastModifiedBy>Luis Carlos</cp:lastModifiedBy>
  <cp:lastPrinted>2019-02-27T19:03:29Z</cp:lastPrinted>
  <dcterms:created xsi:type="dcterms:W3CDTF">2017-04-03T17:33:00Z</dcterms:created>
  <dcterms:modified xsi:type="dcterms:W3CDTF">2019-04-29T16:11:29Z</dcterms:modified>
</cp:coreProperties>
</file>